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Analysis" sheetId="1" r:id="rId1"/>
    <sheet name="Data" sheetId="2" r:id="rId2"/>
    <sheet name="Chart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b/>
            <sz val="9"/>
            <rFont val="Tahoma"/>
            <family val="2"/>
          </rPr>
          <t>Probe:</t>
        </r>
        <r>
          <rPr>
            <sz val="9"/>
            <rFont val="Tahoma"/>
            <family val="2"/>
          </rPr>
          <t xml:space="preserve">
UNME : Urban Non-manual Employees </t>
        </r>
      </text>
    </comment>
    <comment ref="C34" authorId="0">
      <text>
        <r>
          <rPr>
            <b/>
            <sz val="9"/>
            <rFont val="Tahoma"/>
            <family val="2"/>
          </rPr>
          <t>Probe:</t>
        </r>
        <r>
          <rPr>
            <sz val="9"/>
            <rFont val="Tahoma"/>
            <family val="2"/>
          </rPr>
          <t xml:space="preserve">
Discontinued from January 2011
For FY 2011, CPI is based on IW Index</t>
        </r>
      </text>
    </comment>
  </commentList>
</comments>
</file>

<file path=xl/sharedStrings.xml><?xml version="1.0" encoding="utf-8"?>
<sst xmlns="http://schemas.openxmlformats.org/spreadsheetml/2006/main" count="66" uniqueCount="64">
  <si>
    <t>Year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</si>
  <si>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</si>
  <si>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</si>
  <si>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</si>
  <si>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</si>
  <si>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</si>
  <si>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</si>
  <si>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</si>
  <si>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</si>
  <si>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</si>
  <si>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</si>
  <si>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</si>
  <si>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</si>
  <si>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</si>
  <si>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</si>
  <si>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</si>
  <si>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</si>
  <si>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</si>
  <si>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</si>
  <si>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</si>
  <si>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</si>
  <si>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</si>
  <si>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</si>
  <si>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</si>
  <si>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</si>
  <si>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</si>
  <si>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</si>
  <si>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</si>
  <si>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</si>
  <si>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</si>
  <si>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</si>
  <si>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BSE Sensex (Base : 1978-79=100)</t>
  </si>
  <si>
    <t>2010-11</t>
  </si>
  <si>
    <t>Mumbai Gold Value (Rs. Per 10 gms)</t>
  </si>
  <si>
    <t>CPI Annual % Variation (UNME)</t>
  </si>
  <si>
    <t>Fixed Deposit Rate ( 3 Years)</t>
  </si>
  <si>
    <t>TABLE 99 : ANNUAL AVERAGES OF SHARE PRICE INDICES AND MARKET CAPITALISATION</t>
  </si>
  <si>
    <t>TABLE 41 : AVERAGE PRICE OF GOLD AND SILVER IN DOMESTIC AND FOREIGN MARKETS</t>
  </si>
  <si>
    <t>TABLE 74 : STRUCTURE OF INTEREST RATES</t>
  </si>
  <si>
    <t>TABLE 233 : CONSUMER PRICE INDEX (Average of Months) ANNUAL VARIATION</t>
  </si>
  <si>
    <t>SOURCE :</t>
  </si>
  <si>
    <t>Fixed Deposit (Rs)</t>
  </si>
  <si>
    <t>CAGR</t>
  </si>
  <si>
    <t>Price based on CPI (UNME)</t>
  </si>
  <si>
    <t>Note :</t>
  </si>
  <si>
    <t>Return on the asset classes is based on the average prices of the asset classes</t>
  </si>
  <si>
    <t>Analysis</t>
  </si>
  <si>
    <t>Return of Gold %</t>
  </si>
  <si>
    <t>Return of BSE Sensex %</t>
  </si>
  <si>
    <t>30 Years</t>
  </si>
  <si>
    <t>10 Years</t>
  </si>
  <si>
    <t>2011-12</t>
  </si>
  <si>
    <t>2012-13</t>
  </si>
  <si>
    <t>2013-14</t>
  </si>
  <si>
    <t>Handbook of Statistics on Indian Economy 2013-14</t>
  </si>
  <si>
    <t>Sensex V/S Gold &amp; F.D. from 1981 to 2014</t>
  </si>
  <si>
    <t>20 Years</t>
  </si>
  <si>
    <t>Sensex</t>
  </si>
  <si>
    <t>Fixed Deposit</t>
  </si>
  <si>
    <t>Mumbai Gold</t>
  </si>
  <si>
    <t>Investment in Equity would have yielded highest return of approx 16% p.a over 30 years as compared to Gold and Fixed Deposit</t>
  </si>
  <si>
    <t>The Real rate of return on Investment in Gold and Fixed Deposit is 1.64% and 1.27% respectively whereas it is 7.96% in the case of equity investment</t>
  </si>
  <si>
    <t>Return in Equity during 2003-04 to 2013-14 was inline with its long term average of 16% as compared to Gold's return of  17.7% (in comparison to historic 9.6%) due to poor GDP growth globally.</t>
  </si>
  <si>
    <t>Comparitive Table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</si>
</sst>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_(* #,##0.000_);_(* \(#,##0.000\);_(* &quot;-&quot;??_);_(@_)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8.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10" fontId="45" fillId="0" borderId="11" xfId="57" applyNumberFormat="1" applyFont="1" applyBorder="1" applyAlignment="1">
      <alignment/>
    </xf>
    <xf numFmtId="10" fontId="45" fillId="0" borderId="12" xfId="57" applyNumberFormat="1" applyFont="1" applyBorder="1" applyAlignment="1">
      <alignment wrapText="1"/>
    </xf>
    <xf numFmtId="172" fontId="45" fillId="0" borderId="12" xfId="42" applyNumberFormat="1" applyFont="1" applyBorder="1" applyAlignment="1">
      <alignment wrapText="1"/>
    </xf>
    <xf numFmtId="10" fontId="45" fillId="0" borderId="13" xfId="57" applyNumberFormat="1" applyFont="1" applyBorder="1" applyAlignment="1">
      <alignment wrapText="1"/>
    </xf>
    <xf numFmtId="0" fontId="45" fillId="0" borderId="0" xfId="0" applyFont="1" applyAlignment="1">
      <alignment/>
    </xf>
    <xf numFmtId="10" fontId="45" fillId="0" borderId="0" xfId="57" applyNumberFormat="1" applyFont="1" applyAlignment="1">
      <alignment/>
    </xf>
    <xf numFmtId="172" fontId="45" fillId="0" borderId="14" xfId="42" applyNumberFormat="1" applyFont="1" applyBorder="1" applyAlignment="1">
      <alignment wrapText="1"/>
    </xf>
    <xf numFmtId="0" fontId="45" fillId="0" borderId="0" xfId="0" applyFont="1" applyAlignment="1">
      <alignment wrapText="1"/>
    </xf>
    <xf numFmtId="0" fontId="44" fillId="0" borderId="0" xfId="0" applyFont="1" applyAlignment="1">
      <alignment/>
    </xf>
    <xf numFmtId="172" fontId="45" fillId="0" borderId="13" xfId="42" applyNumberFormat="1" applyFont="1" applyBorder="1" applyAlignment="1">
      <alignment wrapText="1"/>
    </xf>
    <xf numFmtId="10" fontId="45" fillId="0" borderId="0" xfId="57" applyNumberFormat="1" applyFont="1" applyBorder="1" applyAlignment="1">
      <alignment/>
    </xf>
    <xf numFmtId="172" fontId="45" fillId="0" borderId="0" xfId="42" applyNumberFormat="1" applyFont="1" applyBorder="1" applyAlignment="1">
      <alignment wrapText="1"/>
    </xf>
    <xf numFmtId="10" fontId="45" fillId="0" borderId="0" xfId="57" applyNumberFormat="1" applyFont="1" applyBorder="1" applyAlignment="1">
      <alignment wrapText="1"/>
    </xf>
    <xf numFmtId="172" fontId="45" fillId="0" borderId="0" xfId="42" applyNumberFormat="1" applyFont="1" applyAlignment="1">
      <alignment/>
    </xf>
    <xf numFmtId="172" fontId="45" fillId="0" borderId="14" xfId="42" applyNumberFormat="1" applyFont="1" applyBorder="1" applyAlignment="1">
      <alignment/>
    </xf>
    <xf numFmtId="9" fontId="45" fillId="0" borderId="0" xfId="57" applyFont="1" applyAlignment="1">
      <alignment/>
    </xf>
    <xf numFmtId="171" fontId="45" fillId="0" borderId="0" xfId="0" applyNumberFormat="1" applyFont="1" applyAlignment="1">
      <alignment/>
    </xf>
    <xf numFmtId="10" fontId="45" fillId="0" borderId="0" xfId="0" applyNumberFormat="1" applyFont="1" applyAlignment="1">
      <alignment/>
    </xf>
    <xf numFmtId="173" fontId="45" fillId="0" borderId="0" xfId="0" applyNumberFormat="1" applyFont="1" applyAlignment="1">
      <alignment/>
    </xf>
    <xf numFmtId="10" fontId="45" fillId="0" borderId="14" xfId="57" applyNumberFormat="1" applyFont="1" applyBorder="1" applyAlignment="1">
      <alignment wrapText="1"/>
    </xf>
    <xf numFmtId="172" fontId="45" fillId="0" borderId="12" xfId="42" applyNumberFormat="1" applyFont="1" applyFill="1" applyBorder="1" applyAlignment="1">
      <alignment wrapText="1"/>
    </xf>
    <xf numFmtId="10" fontId="45" fillId="0" borderId="12" xfId="57" applyNumberFormat="1" applyFont="1" applyFill="1" applyBorder="1" applyAlignment="1">
      <alignment wrapText="1"/>
    </xf>
    <xf numFmtId="10" fontId="45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2" xfId="0" applyFont="1" applyBorder="1" applyAlignment="1">
      <alignment/>
    </xf>
    <xf numFmtId="10" fontId="45" fillId="0" borderId="12" xfId="57" applyNumberFormat="1" applyFont="1" applyBorder="1" applyAlignment="1">
      <alignment/>
    </xf>
    <xf numFmtId="10" fontId="45" fillId="0" borderId="14" xfId="57" applyNumberFormat="1" applyFont="1" applyBorder="1" applyAlignment="1">
      <alignment/>
    </xf>
    <xf numFmtId="10" fontId="44" fillId="0" borderId="0" xfId="57" applyNumberFormat="1" applyFont="1" applyAlignment="1">
      <alignment wrapText="1"/>
    </xf>
    <xf numFmtId="0" fontId="48" fillId="0" borderId="0" xfId="0" applyFont="1" applyAlignment="1">
      <alignment horizontal="center"/>
    </xf>
    <xf numFmtId="172" fontId="45" fillId="0" borderId="0" xfId="42" applyNumberFormat="1" applyFont="1" applyBorder="1" applyAlignment="1">
      <alignment/>
    </xf>
    <xf numFmtId="172" fontId="45" fillId="0" borderId="12" xfId="42" applyNumberFormat="1" applyFont="1" applyBorder="1" applyAlignment="1">
      <alignment/>
    </xf>
    <xf numFmtId="172" fontId="45" fillId="0" borderId="0" xfId="0" applyNumberFormat="1" applyFont="1" applyAlignment="1">
      <alignment/>
    </xf>
    <xf numFmtId="10" fontId="44" fillId="0" borderId="0" xfId="0" applyNumberFormat="1" applyFont="1" applyAlignment="1">
      <alignment/>
    </xf>
    <xf numFmtId="0" fontId="44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"/>
          <c:w val="0.97775"/>
          <c:h val="0.92"/>
        </c:manualLayout>
      </c:layout>
      <c:lineChart>
        <c:grouping val="standard"/>
        <c:varyColors val="0"/>
        <c:ser>
          <c:idx val="0"/>
          <c:order val="0"/>
          <c:tx>
            <c:v>Fixed Deposit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Data!$B$4:$B$37</c:f>
              <c:strCache>
                <c:ptCount val="34"/>
                <c:pt idx="0">
                  <c:v>1980-81</c:v>
                </c:pt>
                <c:pt idx="1">
                  <c:v>1981-82</c:v>
                </c:pt>
                <c:pt idx="2">
                  <c:v>1982-83</c:v>
                </c:pt>
                <c:pt idx="3">
                  <c:v>1983-84</c:v>
                </c:pt>
                <c:pt idx="4">
                  <c:v>1984-85</c:v>
                </c:pt>
                <c:pt idx="5">
                  <c:v>1985-86</c:v>
                </c:pt>
                <c:pt idx="6">
                  <c:v>1986-87</c:v>
                </c:pt>
                <c:pt idx="7">
                  <c:v>1987-88</c:v>
                </c:pt>
                <c:pt idx="8">
                  <c:v>1988-89</c:v>
                </c:pt>
                <c:pt idx="9">
                  <c:v>1989-90</c:v>
                </c:pt>
                <c:pt idx="10">
                  <c:v>1990-91</c:v>
                </c:pt>
                <c:pt idx="11">
                  <c:v>1991-92</c:v>
                </c:pt>
                <c:pt idx="12">
                  <c:v>1992-93</c:v>
                </c:pt>
                <c:pt idx="13">
                  <c:v>1993-94</c:v>
                </c:pt>
                <c:pt idx="14">
                  <c:v>1994-95</c:v>
                </c:pt>
                <c:pt idx="15">
                  <c:v>1995-96</c:v>
                </c:pt>
                <c:pt idx="16">
                  <c:v>1996-97</c:v>
                </c:pt>
                <c:pt idx="17">
                  <c:v>1997-98</c:v>
                </c:pt>
                <c:pt idx="18">
                  <c:v>1998-99</c:v>
                </c:pt>
                <c:pt idx="19">
                  <c:v>1999-00</c:v>
                </c:pt>
                <c:pt idx="20">
                  <c:v>2000-01</c:v>
                </c:pt>
                <c:pt idx="21">
                  <c:v>2001-02</c:v>
                </c:pt>
                <c:pt idx="22">
                  <c:v>2002-03</c:v>
                </c:pt>
                <c:pt idx="23">
                  <c:v>2003-04</c:v>
                </c:pt>
                <c:pt idx="24">
                  <c:v>2004-05</c:v>
                </c:pt>
                <c:pt idx="25">
                  <c:v>2005-06</c:v>
                </c:pt>
                <c:pt idx="26">
                  <c:v>2006-07</c:v>
                </c:pt>
                <c:pt idx="27">
                  <c:v>2007-08</c:v>
                </c:pt>
                <c:pt idx="28">
                  <c:v>2008-09</c:v>
                </c:pt>
                <c:pt idx="29">
                  <c:v>2009-10</c:v>
                </c:pt>
                <c:pt idx="30">
                  <c:v>2010-11</c:v>
                </c:pt>
                <c:pt idx="31">
                  <c:v>2011-12</c:v>
                </c:pt>
                <c:pt idx="32">
                  <c:v>2012-13</c:v>
                </c:pt>
                <c:pt idx="33">
                  <c:v>2013-14</c:v>
                </c:pt>
              </c:strCache>
            </c:strRef>
          </c:cat>
          <c:val>
            <c:numRef>
              <c:f>Data!$O$4:$O$37</c:f>
              <c:numCache>
                <c:ptCount val="34"/>
                <c:pt idx="0">
                  <c:v>1000</c:v>
                </c:pt>
                <c:pt idx="1">
                  <c:v>1090</c:v>
                </c:pt>
                <c:pt idx="2">
                  <c:v>1188.1000000000001</c:v>
                </c:pt>
                <c:pt idx="3">
                  <c:v>1295.0290000000002</c:v>
                </c:pt>
                <c:pt idx="4">
                  <c:v>1411.5816100000004</c:v>
                </c:pt>
                <c:pt idx="5">
                  <c:v>1538.6239549000006</c:v>
                </c:pt>
                <c:pt idx="6">
                  <c:v>1677.1001108410007</c:v>
                </c:pt>
                <c:pt idx="7">
                  <c:v>1844.810121925101</c:v>
                </c:pt>
                <c:pt idx="8">
                  <c:v>2029.2911341176111</c:v>
                </c:pt>
                <c:pt idx="9">
                  <c:v>2232.2202475293725</c:v>
                </c:pt>
                <c:pt idx="10">
                  <c:v>2455.44227228231</c:v>
                </c:pt>
                <c:pt idx="11">
                  <c:v>2750.0953449561875</c:v>
                </c:pt>
                <c:pt idx="12">
                  <c:v>3052.6058329013686</c:v>
                </c:pt>
                <c:pt idx="13">
                  <c:v>3357.866416191506</c:v>
                </c:pt>
                <c:pt idx="14">
                  <c:v>3727.231721972572</c:v>
                </c:pt>
                <c:pt idx="15">
                  <c:v>4174.499528609281</c:v>
                </c:pt>
                <c:pt idx="16">
                  <c:v>4675.439472042395</c:v>
                </c:pt>
                <c:pt idx="17">
                  <c:v>5189.737813967059</c:v>
                </c:pt>
                <c:pt idx="18">
                  <c:v>5760.608973503436</c:v>
                </c:pt>
                <c:pt idx="19">
                  <c:v>6307.866825986262</c:v>
                </c:pt>
                <c:pt idx="20">
                  <c:v>6907.114174454956</c:v>
                </c:pt>
                <c:pt idx="21">
                  <c:v>7494.218879283627</c:v>
                </c:pt>
                <c:pt idx="22">
                  <c:v>7943.872012040645</c:v>
                </c:pt>
                <c:pt idx="23">
                  <c:v>8360.925292672779</c:v>
                </c:pt>
                <c:pt idx="24">
                  <c:v>8841.678497001465</c:v>
                </c:pt>
                <c:pt idx="25">
                  <c:v>9438.491795549064</c:v>
                </c:pt>
                <c:pt idx="26">
                  <c:v>10240.763598170734</c:v>
                </c:pt>
                <c:pt idx="27">
                  <c:v>11136.830413010672</c:v>
                </c:pt>
                <c:pt idx="28">
                  <c:v>12111.303074149104</c:v>
                </c:pt>
                <c:pt idx="29">
                  <c:v>12959.094289339542</c:v>
                </c:pt>
                <c:pt idx="30">
                  <c:v>14125.412775380102</c:v>
                </c:pt>
                <c:pt idx="31">
                  <c:v>15432.013457102761</c:v>
                </c:pt>
                <c:pt idx="32">
                  <c:v>16820.89466824201</c:v>
                </c:pt>
                <c:pt idx="33">
                  <c:v>18376.8274250544</c:v>
                </c:pt>
              </c:numCache>
            </c:numRef>
          </c:val>
          <c:smooth val="0"/>
        </c:ser>
        <c:ser>
          <c:idx val="1"/>
          <c:order val="1"/>
          <c:tx>
            <c:v>Gold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Data!$B$4:$B$37</c:f>
              <c:strCache>
                <c:ptCount val="34"/>
                <c:pt idx="0">
                  <c:v>1980-81</c:v>
                </c:pt>
                <c:pt idx="1">
                  <c:v>1981-82</c:v>
                </c:pt>
                <c:pt idx="2">
                  <c:v>1982-83</c:v>
                </c:pt>
                <c:pt idx="3">
                  <c:v>1983-84</c:v>
                </c:pt>
                <c:pt idx="4">
                  <c:v>1984-85</c:v>
                </c:pt>
                <c:pt idx="5">
                  <c:v>1985-86</c:v>
                </c:pt>
                <c:pt idx="6">
                  <c:v>1986-87</c:v>
                </c:pt>
                <c:pt idx="7">
                  <c:v>1987-88</c:v>
                </c:pt>
                <c:pt idx="8">
                  <c:v>1988-89</c:v>
                </c:pt>
                <c:pt idx="9">
                  <c:v>1989-90</c:v>
                </c:pt>
                <c:pt idx="10">
                  <c:v>1990-91</c:v>
                </c:pt>
                <c:pt idx="11">
                  <c:v>1991-92</c:v>
                </c:pt>
                <c:pt idx="12">
                  <c:v>1992-93</c:v>
                </c:pt>
                <c:pt idx="13">
                  <c:v>1993-94</c:v>
                </c:pt>
                <c:pt idx="14">
                  <c:v>1994-95</c:v>
                </c:pt>
                <c:pt idx="15">
                  <c:v>1995-96</c:v>
                </c:pt>
                <c:pt idx="16">
                  <c:v>1996-97</c:v>
                </c:pt>
                <c:pt idx="17">
                  <c:v>1997-98</c:v>
                </c:pt>
                <c:pt idx="18">
                  <c:v>1998-99</c:v>
                </c:pt>
                <c:pt idx="19">
                  <c:v>1999-00</c:v>
                </c:pt>
                <c:pt idx="20">
                  <c:v>2000-01</c:v>
                </c:pt>
                <c:pt idx="21">
                  <c:v>2001-02</c:v>
                </c:pt>
                <c:pt idx="22">
                  <c:v>2002-03</c:v>
                </c:pt>
                <c:pt idx="23">
                  <c:v>2003-04</c:v>
                </c:pt>
                <c:pt idx="24">
                  <c:v>2004-05</c:v>
                </c:pt>
                <c:pt idx="25">
                  <c:v>2005-06</c:v>
                </c:pt>
                <c:pt idx="26">
                  <c:v>2006-07</c:v>
                </c:pt>
                <c:pt idx="27">
                  <c:v>2007-08</c:v>
                </c:pt>
                <c:pt idx="28">
                  <c:v>2008-09</c:v>
                </c:pt>
                <c:pt idx="29">
                  <c:v>2009-10</c:v>
                </c:pt>
                <c:pt idx="30">
                  <c:v>2010-11</c:v>
                </c:pt>
                <c:pt idx="31">
                  <c:v>2011-12</c:v>
                </c:pt>
                <c:pt idx="32">
                  <c:v>2012-13</c:v>
                </c:pt>
                <c:pt idx="33">
                  <c:v>2013-14</c:v>
                </c:pt>
              </c:strCache>
            </c:strRef>
          </c:cat>
          <c:val>
            <c:numRef>
              <c:f>Data!$M$4:$M$37</c:f>
              <c:numCache>
                <c:ptCount val="34"/>
                <c:pt idx="0">
                  <c:v>1000</c:v>
                </c:pt>
                <c:pt idx="1">
                  <c:v>1129.2201991539896</c:v>
                </c:pt>
                <c:pt idx="2">
                  <c:v>1131.4337510837863</c:v>
                </c:pt>
                <c:pt idx="3">
                  <c:v>1220.7180578544967</c:v>
                </c:pt>
                <c:pt idx="4">
                  <c:v>1303.1186779117731</c:v>
                </c:pt>
                <c:pt idx="5">
                  <c:v>1396.0944273665955</c:v>
                </c:pt>
                <c:pt idx="6">
                  <c:v>1526.1619505530593</c:v>
                </c:pt>
                <c:pt idx="7">
                  <c:v>2024.6643545886864</c:v>
                </c:pt>
                <c:pt idx="8">
                  <c:v>2085.612569296655</c:v>
                </c:pt>
                <c:pt idx="9">
                  <c:v>2121.154199837103</c:v>
                </c:pt>
                <c:pt idx="10">
                  <c:v>2267.097553926591</c:v>
                </c:pt>
                <c:pt idx="11">
                  <c:v>2822.8567299860742</c:v>
                </c:pt>
                <c:pt idx="12">
                  <c:v>2695.449410157378</c:v>
                </c:pt>
                <c:pt idx="13">
                  <c:v>2976.7150101153406</c:v>
                </c:pt>
                <c:pt idx="14">
                  <c:v>3065.6314862983104</c:v>
                </c:pt>
                <c:pt idx="15">
                  <c:v>3256.35164604188</c:v>
                </c:pt>
                <c:pt idx="16">
                  <c:v>3330.646856362155</c:v>
                </c:pt>
                <c:pt idx="17">
                  <c:v>2855.330916160899</c:v>
                </c:pt>
                <c:pt idx="18">
                  <c:v>2803.3945508525785</c:v>
                </c:pt>
                <c:pt idx="19">
                  <c:v>2885.867423346733</c:v>
                </c:pt>
                <c:pt idx="20">
                  <c:v>2938.4409237802474</c:v>
                </c:pt>
                <c:pt idx="21">
                  <c:v>3007.750715955965</c:v>
                </c:pt>
                <c:pt idx="22">
                  <c:v>3502.509130080659</c:v>
                </c:pt>
                <c:pt idx="23">
                  <c:v>3756.437035285462</c:v>
                </c:pt>
                <c:pt idx="24">
                  <c:v>4036.5334594466776</c:v>
                </c:pt>
                <c:pt idx="25">
                  <c:v>4532.56614382176</c:v>
                </c:pt>
                <c:pt idx="26">
                  <c:v>6069.414886629358</c:v>
                </c:pt>
                <c:pt idx="27">
                  <c:v>6565.526391844671</c:v>
                </c:pt>
                <c:pt idx="28">
                  <c:v>8466.501142902183</c:v>
                </c:pt>
                <c:pt idx="29">
                  <c:v>10349.235437849768</c:v>
                </c:pt>
                <c:pt idx="30">
                  <c:v>12629.121673103702</c:v>
                </c:pt>
                <c:pt idx="31">
                  <c:v>16895.522976274926</c:v>
                </c:pt>
                <c:pt idx="32">
                  <c:v>19812.885893696963</c:v>
                </c:pt>
                <c:pt idx="33">
                  <c:v>19173.425553716406</c:v>
                </c:pt>
              </c:numCache>
            </c:numRef>
          </c:val>
          <c:smooth val="0"/>
        </c:ser>
        <c:ser>
          <c:idx val="2"/>
          <c:order val="2"/>
          <c:tx>
            <c:v>Equities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Data!$B$4:$B$37</c:f>
              <c:strCache>
                <c:ptCount val="34"/>
                <c:pt idx="0">
                  <c:v>1980-81</c:v>
                </c:pt>
                <c:pt idx="1">
                  <c:v>1981-82</c:v>
                </c:pt>
                <c:pt idx="2">
                  <c:v>1982-83</c:v>
                </c:pt>
                <c:pt idx="3">
                  <c:v>1983-84</c:v>
                </c:pt>
                <c:pt idx="4">
                  <c:v>1984-85</c:v>
                </c:pt>
                <c:pt idx="5">
                  <c:v>1985-86</c:v>
                </c:pt>
                <c:pt idx="6">
                  <c:v>1986-87</c:v>
                </c:pt>
                <c:pt idx="7">
                  <c:v>1987-88</c:v>
                </c:pt>
                <c:pt idx="8">
                  <c:v>1988-89</c:v>
                </c:pt>
                <c:pt idx="9">
                  <c:v>1989-90</c:v>
                </c:pt>
                <c:pt idx="10">
                  <c:v>1990-91</c:v>
                </c:pt>
                <c:pt idx="11">
                  <c:v>1991-92</c:v>
                </c:pt>
                <c:pt idx="12">
                  <c:v>1992-93</c:v>
                </c:pt>
                <c:pt idx="13">
                  <c:v>1993-94</c:v>
                </c:pt>
                <c:pt idx="14">
                  <c:v>1994-95</c:v>
                </c:pt>
                <c:pt idx="15">
                  <c:v>1995-96</c:v>
                </c:pt>
                <c:pt idx="16">
                  <c:v>1996-97</c:v>
                </c:pt>
                <c:pt idx="17">
                  <c:v>1997-98</c:v>
                </c:pt>
                <c:pt idx="18">
                  <c:v>1998-99</c:v>
                </c:pt>
                <c:pt idx="19">
                  <c:v>1999-00</c:v>
                </c:pt>
                <c:pt idx="20">
                  <c:v>2000-01</c:v>
                </c:pt>
                <c:pt idx="21">
                  <c:v>2001-02</c:v>
                </c:pt>
                <c:pt idx="22">
                  <c:v>2002-03</c:v>
                </c:pt>
                <c:pt idx="23">
                  <c:v>2003-04</c:v>
                </c:pt>
                <c:pt idx="24">
                  <c:v>2004-05</c:v>
                </c:pt>
                <c:pt idx="25">
                  <c:v>2005-06</c:v>
                </c:pt>
                <c:pt idx="26">
                  <c:v>2006-07</c:v>
                </c:pt>
                <c:pt idx="27">
                  <c:v>2007-08</c:v>
                </c:pt>
                <c:pt idx="28">
                  <c:v>2008-09</c:v>
                </c:pt>
                <c:pt idx="29">
                  <c:v>2009-10</c:v>
                </c:pt>
                <c:pt idx="30">
                  <c:v>2010-11</c:v>
                </c:pt>
                <c:pt idx="31">
                  <c:v>2011-12</c:v>
                </c:pt>
                <c:pt idx="32">
                  <c:v>2012-13</c:v>
                </c:pt>
                <c:pt idx="33">
                  <c:v>2013-14</c:v>
                </c:pt>
              </c:strCache>
            </c:strRef>
          </c:cat>
          <c:val>
            <c:numRef>
              <c:f>Data!$N$4:$N$37</c:f>
              <c:numCache>
                <c:ptCount val="34"/>
                <c:pt idx="0">
                  <c:v>1000</c:v>
                </c:pt>
                <c:pt idx="1">
                  <c:v>1497.1556131633902</c:v>
                </c:pt>
                <c:pt idx="2">
                  <c:v>1595.088932094765</c:v>
                </c:pt>
                <c:pt idx="3">
                  <c:v>1716.2094044790094</c:v>
                </c:pt>
                <c:pt idx="4">
                  <c:v>1916.8286887016636</c:v>
                </c:pt>
                <c:pt idx="5">
                  <c:v>3544.5380571757764</c:v>
                </c:pt>
                <c:pt idx="6">
                  <c:v>4085.763663858285</c:v>
                </c:pt>
                <c:pt idx="7">
                  <c:v>3272.5570677612154</c:v>
                </c:pt>
                <c:pt idx="8">
                  <c:v>4418.952977604954</c:v>
                </c:pt>
                <c:pt idx="9">
                  <c:v>5253.042413768272</c:v>
                </c:pt>
                <c:pt idx="10">
                  <c:v>7557.64383956218</c:v>
                </c:pt>
                <c:pt idx="11">
                  <c:v>13534.312666522646</c:v>
                </c:pt>
                <c:pt idx="12">
                  <c:v>20851.6598257363</c:v>
                </c:pt>
                <c:pt idx="13">
                  <c:v>20873.406783322534</c:v>
                </c:pt>
                <c:pt idx="14">
                  <c:v>28623.24476128754</c:v>
                </c:pt>
                <c:pt idx="15">
                  <c:v>23681.716713473037</c:v>
                </c:pt>
                <c:pt idx="16">
                  <c:v>24981.925541873698</c:v>
                </c:pt>
                <c:pt idx="17">
                  <c:v>27456.326060344214</c:v>
                </c:pt>
                <c:pt idx="18">
                  <c:v>23725.642687405492</c:v>
                </c:pt>
                <c:pt idx="19">
                  <c:v>33546.69835097574</c:v>
                </c:pt>
                <c:pt idx="20">
                  <c:v>30745.949449125084</c:v>
                </c:pt>
                <c:pt idx="21">
                  <c:v>23993.303089220135</c:v>
                </c:pt>
                <c:pt idx="22">
                  <c:v>23088.428026211568</c:v>
                </c:pt>
                <c:pt idx="23">
                  <c:v>32348.167350759708</c:v>
                </c:pt>
                <c:pt idx="24">
                  <c:v>41340.75034204653</c:v>
                </c:pt>
                <c:pt idx="25">
                  <c:v>59613.667458774406</c:v>
                </c:pt>
                <c:pt idx="26">
                  <c:v>88408.79959674519</c:v>
                </c:pt>
                <c:pt idx="27">
                  <c:v>119312.23446388713</c:v>
                </c:pt>
                <c:pt idx="28">
                  <c:v>89044.06999351915</c:v>
                </c:pt>
                <c:pt idx="29">
                  <c:v>112228.77511341547</c:v>
                </c:pt>
                <c:pt idx="30">
                  <c:v>133975.5166702672</c:v>
                </c:pt>
                <c:pt idx="31">
                  <c:v>125461.7988046375</c:v>
                </c:pt>
                <c:pt idx="32">
                  <c:v>131072.94592064526</c:v>
                </c:pt>
                <c:pt idx="33">
                  <c:v>144884.56830128902</c:v>
                </c:pt>
              </c:numCache>
            </c:numRef>
          </c:val>
          <c:smooth val="0"/>
        </c:ser>
        <c:marker val="1"/>
        <c:axId val="31508138"/>
        <c:axId val="15137787"/>
      </c:lineChart>
      <c:catAx>
        <c:axId val="3150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37787"/>
        <c:crosses val="autoZero"/>
        <c:auto val="1"/>
        <c:lblOffset val="100"/>
        <c:tickLblSkip val="1"/>
        <c:noMultiLvlLbl val="0"/>
      </c:catAx>
      <c:valAx>
        <c:axId val="15137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8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125"/>
          <c:y val="0.92825"/>
          <c:w val="0.437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orge\Local%20Settings\Temporary%20Internet%20Files\Content.Outlook\HMQOZY7B\Asset%20Cha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Sheet2"/>
      <sheetName val="Sheet3"/>
    </sheetNames>
    <sheetDataSet>
      <sheetData sheetId="2">
        <row r="4">
          <cell r="B4" t="str">
            <v>Fixed Deposit</v>
          </cell>
          <cell r="C4" t="str">
            <v>Gold</v>
          </cell>
          <cell r="D4" t="str">
            <v>Equities</v>
          </cell>
        </row>
        <row r="5">
          <cell r="A5" t="str">
            <v>Invested Amount</v>
          </cell>
          <cell r="B5">
            <v>1000</v>
          </cell>
          <cell r="C5">
            <v>1000</v>
          </cell>
          <cell r="D5">
            <v>1000</v>
          </cell>
        </row>
        <row r="6">
          <cell r="A6" t="str">
            <v>1981-82</v>
          </cell>
          <cell r="B6">
            <v>1090</v>
          </cell>
          <cell r="C6">
            <v>1129.2201991539896</v>
          </cell>
          <cell r="D6">
            <v>1497.1556131633902</v>
          </cell>
        </row>
        <row r="7">
          <cell r="A7" t="str">
            <v>1982-83</v>
          </cell>
          <cell r="B7">
            <v>1188.1000000000001</v>
          </cell>
          <cell r="C7">
            <v>1131.4337510837863</v>
          </cell>
          <cell r="D7">
            <v>1595.088932094765</v>
          </cell>
        </row>
        <row r="8">
          <cell r="A8" t="str">
            <v>1983-84</v>
          </cell>
          <cell r="B8">
            <v>1295.0290000000002</v>
          </cell>
          <cell r="C8">
            <v>1220.7180578544967</v>
          </cell>
          <cell r="D8">
            <v>1716.2094044790094</v>
          </cell>
        </row>
        <row r="9">
          <cell r="A9" t="str">
            <v>1984-85</v>
          </cell>
          <cell r="B9">
            <v>1411.5816100000004</v>
          </cell>
          <cell r="C9">
            <v>1303.1186779117731</v>
          </cell>
          <cell r="D9">
            <v>1916.8286887016636</v>
          </cell>
        </row>
        <row r="10">
          <cell r="A10" t="str">
            <v>1985-86</v>
          </cell>
          <cell r="B10">
            <v>1538.6239549000006</v>
          </cell>
          <cell r="C10">
            <v>1396.0944273665955</v>
          </cell>
          <cell r="D10">
            <v>3544.5380571757764</v>
          </cell>
        </row>
        <row r="11">
          <cell r="A11" t="str">
            <v>1986-87</v>
          </cell>
          <cell r="B11">
            <v>1677.1001108410007</v>
          </cell>
          <cell r="C11">
            <v>1526.1619505530593</v>
          </cell>
          <cell r="D11">
            <v>4085.763663858285</v>
          </cell>
        </row>
        <row r="12">
          <cell r="A12" t="str">
            <v>1987-88</v>
          </cell>
          <cell r="B12">
            <v>1844.810121925101</v>
          </cell>
          <cell r="C12">
            <v>2024.6643545886864</v>
          </cell>
          <cell r="D12">
            <v>3272.5570677612154</v>
          </cell>
        </row>
        <row r="13">
          <cell r="A13" t="str">
            <v>1988-89</v>
          </cell>
          <cell r="B13">
            <v>2029.2911341176111</v>
          </cell>
          <cell r="C13">
            <v>2085.612569296655</v>
          </cell>
          <cell r="D13">
            <v>4418.952977604954</v>
          </cell>
        </row>
        <row r="14">
          <cell r="A14" t="str">
            <v>1989-90</v>
          </cell>
          <cell r="B14">
            <v>2232.2202475293725</v>
          </cell>
          <cell r="C14">
            <v>2121.154199837103</v>
          </cell>
          <cell r="D14">
            <v>5253.042413768272</v>
          </cell>
        </row>
        <row r="15">
          <cell r="A15" t="str">
            <v>1990-91</v>
          </cell>
          <cell r="B15">
            <v>2455.44227228231</v>
          </cell>
          <cell r="C15">
            <v>2267.097553926591</v>
          </cell>
          <cell r="D15">
            <v>7557.64383956218</v>
          </cell>
        </row>
        <row r="16">
          <cell r="A16" t="str">
            <v>1991-92</v>
          </cell>
          <cell r="B16">
            <v>2750.0953449561875</v>
          </cell>
          <cell r="C16">
            <v>2822.8567299860742</v>
          </cell>
          <cell r="D16">
            <v>13534.312666522646</v>
          </cell>
        </row>
        <row r="17">
          <cell r="A17" t="str">
            <v>1992-93</v>
          </cell>
          <cell r="B17">
            <v>3052.6058329013686</v>
          </cell>
          <cell r="C17">
            <v>2695.449410157378</v>
          </cell>
          <cell r="D17">
            <v>20851.6598257363</v>
          </cell>
        </row>
        <row r="18">
          <cell r="A18" t="str">
            <v>1993-94</v>
          </cell>
          <cell r="B18">
            <v>3357.866416191506</v>
          </cell>
          <cell r="C18">
            <v>2976.7150101153406</v>
          </cell>
          <cell r="D18">
            <v>20873.406783322534</v>
          </cell>
        </row>
        <row r="19">
          <cell r="A19" t="str">
            <v>1994-95</v>
          </cell>
          <cell r="B19">
            <v>3727.231721972572</v>
          </cell>
          <cell r="C19">
            <v>3065.6314862983104</v>
          </cell>
          <cell r="D19">
            <v>28623.24476128754</v>
          </cell>
        </row>
        <row r="20">
          <cell r="A20" t="str">
            <v>1995-96</v>
          </cell>
          <cell r="B20">
            <v>4174.499528609281</v>
          </cell>
          <cell r="C20">
            <v>3256.35164604188</v>
          </cell>
          <cell r="D20">
            <v>23681.716713473037</v>
          </cell>
        </row>
        <row r="21">
          <cell r="A21" t="str">
            <v>1996-97</v>
          </cell>
          <cell r="B21">
            <v>4675.439472042395</v>
          </cell>
          <cell r="C21">
            <v>3330.646856362155</v>
          </cell>
          <cell r="D21">
            <v>24981.925541873698</v>
          </cell>
        </row>
        <row r="22">
          <cell r="A22" t="str">
            <v>1997-98</v>
          </cell>
          <cell r="B22">
            <v>5189.737813967059</v>
          </cell>
          <cell r="C22">
            <v>2855.330916160899</v>
          </cell>
          <cell r="D22">
            <v>27456.326060344214</v>
          </cell>
        </row>
        <row r="23">
          <cell r="A23" t="str">
            <v>1998-99</v>
          </cell>
          <cell r="B23">
            <v>5760.608973503436</v>
          </cell>
          <cell r="C23">
            <v>2803.3945508525785</v>
          </cell>
          <cell r="D23">
            <v>23725.642687405492</v>
          </cell>
        </row>
        <row r="24">
          <cell r="A24" t="str">
            <v>1999-00</v>
          </cell>
          <cell r="B24">
            <v>6307.866825986262</v>
          </cell>
          <cell r="C24">
            <v>2885.867423346733</v>
          </cell>
          <cell r="D24">
            <v>33546.69835097574</v>
          </cell>
        </row>
        <row r="25">
          <cell r="A25" t="str">
            <v>2000-01</v>
          </cell>
          <cell r="B25">
            <v>6907.114174454956</v>
          </cell>
          <cell r="C25">
            <v>2938.4409237802474</v>
          </cell>
          <cell r="D25">
            <v>30745.949449125084</v>
          </cell>
        </row>
        <row r="26">
          <cell r="A26" t="str">
            <v>2001-02</v>
          </cell>
          <cell r="B26">
            <v>7494.218879283627</v>
          </cell>
          <cell r="C26">
            <v>3007.750715955965</v>
          </cell>
          <cell r="D26">
            <v>23993.303089220135</v>
          </cell>
        </row>
        <row r="27">
          <cell r="A27" t="str">
            <v>2002-03</v>
          </cell>
          <cell r="B27">
            <v>7943.872012040645</v>
          </cell>
          <cell r="C27">
            <v>3502.509130080659</v>
          </cell>
          <cell r="D27">
            <v>23088.428026211568</v>
          </cell>
        </row>
        <row r="28">
          <cell r="A28" t="str">
            <v>2003-04</v>
          </cell>
          <cell r="B28">
            <v>8360.925292672779</v>
          </cell>
          <cell r="C28">
            <v>3756.437035285462</v>
          </cell>
          <cell r="D28">
            <v>32348.167350759708</v>
          </cell>
        </row>
        <row r="29">
          <cell r="A29" t="str">
            <v>2004-05</v>
          </cell>
          <cell r="B29">
            <v>8820.776183769782</v>
          </cell>
          <cell r="C29">
            <v>4036.5334594466776</v>
          </cell>
          <cell r="D29">
            <v>41340.75034204653</v>
          </cell>
        </row>
        <row r="30">
          <cell r="A30" t="str">
            <v>2005-06</v>
          </cell>
          <cell r="B30">
            <v>9394.126635714818</v>
          </cell>
          <cell r="C30">
            <v>4532.56614382176</v>
          </cell>
          <cell r="D30">
            <v>59613.667458774406</v>
          </cell>
        </row>
        <row r="31">
          <cell r="A31" t="str">
            <v>2006-07</v>
          </cell>
          <cell r="B31">
            <v>10239.598032929152</v>
          </cell>
          <cell r="C31">
            <v>6069.414886629358</v>
          </cell>
          <cell r="D31">
            <v>88408.79959674519</v>
          </cell>
        </row>
        <row r="32">
          <cell r="A32" t="str">
            <v>2007-08</v>
          </cell>
          <cell r="B32">
            <v>11135.562860810453</v>
          </cell>
          <cell r="C32">
            <v>6565.526391844671</v>
          </cell>
          <cell r="D32">
            <v>119312.23446388713</v>
          </cell>
        </row>
        <row r="33">
          <cell r="A33" t="str">
            <v>2008-09</v>
          </cell>
          <cell r="B33">
            <v>12109.924611131366</v>
          </cell>
          <cell r="C33">
            <v>8466.501142902183</v>
          </cell>
          <cell r="D33">
            <v>89044.06999351915</v>
          </cell>
        </row>
        <row r="34">
          <cell r="A34" t="str">
            <v>2009-10</v>
          </cell>
          <cell r="B34">
            <v>12957.619333910563</v>
          </cell>
          <cell r="C34">
            <v>10349.235437849768</v>
          </cell>
          <cell r="D34">
            <v>112228.77511341547</v>
          </cell>
        </row>
        <row r="35">
          <cell r="A35" t="str">
            <v>2010-11</v>
          </cell>
          <cell r="B35">
            <v>13897.046735619078</v>
          </cell>
          <cell r="C35">
            <v>12629.121673103702</v>
          </cell>
          <cell r="D35">
            <v>133975.5166702672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6384" width="9.140625" style="27" customWidth="1"/>
  </cols>
  <sheetData>
    <row r="1" ht="15">
      <c r="B1" s="28" t="s">
        <v>46</v>
      </c>
    </row>
    <row r="3" spans="1:2" ht="15">
      <c r="A3" s="27">
        <v>1</v>
      </c>
      <c r="B3" s="27" t="s">
        <v>60</v>
      </c>
    </row>
    <row r="5" spans="1:2" ht="15">
      <c r="A5" s="27">
        <v>2</v>
      </c>
      <c r="B5" s="27" t="s">
        <v>61</v>
      </c>
    </row>
    <row r="7" spans="1:2" ht="15">
      <c r="A7" s="27">
        <v>3</v>
      </c>
      <c r="B7" s="27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51"/>
  <sheetViews>
    <sheetView tabSelected="1" zoomScalePageLayoutView="0" workbookViewId="0" topLeftCell="A24">
      <selection activeCell="B41" sqref="B41"/>
    </sheetView>
  </sheetViews>
  <sheetFormatPr defaultColWidth="9.140625" defaultRowHeight="15"/>
  <cols>
    <col min="1" max="1" width="9.28125" style="8" bestFit="1" customWidth="1"/>
    <col min="2" max="2" width="7.7109375" style="8" bestFit="1" customWidth="1"/>
    <col min="3" max="3" width="11.00390625" style="11" bestFit="1" customWidth="1"/>
    <col min="4" max="4" width="11.421875" style="11" bestFit="1" customWidth="1"/>
    <col min="5" max="5" width="11.00390625" style="11" customWidth="1"/>
    <col min="6" max="6" width="10.421875" style="11" customWidth="1"/>
    <col min="7" max="7" width="11.421875" style="11" bestFit="1" customWidth="1"/>
    <col min="8" max="8" width="11.7109375" style="8" customWidth="1"/>
    <col min="9" max="9" width="10.57421875" style="8" customWidth="1"/>
    <col min="10" max="10" width="10.00390625" style="8" bestFit="1" customWidth="1"/>
    <col min="11" max="16384" width="9.140625" style="8" customWidth="1"/>
  </cols>
  <sheetData>
    <row r="1" spans="2:10" ht="14.25">
      <c r="B1" s="33" t="s">
        <v>55</v>
      </c>
      <c r="C1" s="33"/>
      <c r="D1" s="33"/>
      <c r="E1" s="33"/>
      <c r="F1" s="33"/>
      <c r="G1" s="33"/>
      <c r="H1" s="33"/>
      <c r="I1" s="33"/>
      <c r="J1" s="33"/>
    </row>
    <row r="2" spans="13:15" ht="12.75">
      <c r="M2" s="38" t="s">
        <v>63</v>
      </c>
      <c r="N2" s="38"/>
      <c r="O2" s="38"/>
    </row>
    <row r="3" spans="2:15" s="3" customFormat="1" ht="63.75">
      <c r="B3" s="1" t="s">
        <v>0</v>
      </c>
      <c r="C3" s="2" t="s">
        <v>34</v>
      </c>
      <c r="D3" s="1" t="s">
        <v>43</v>
      </c>
      <c r="E3" s="1" t="s">
        <v>31</v>
      </c>
      <c r="F3" s="1" t="s">
        <v>48</v>
      </c>
      <c r="G3" s="2" t="s">
        <v>41</v>
      </c>
      <c r="H3" s="2" t="s">
        <v>35</v>
      </c>
      <c r="I3" s="1" t="s">
        <v>33</v>
      </c>
      <c r="J3" s="1" t="s">
        <v>47</v>
      </c>
      <c r="M3" s="1" t="s">
        <v>59</v>
      </c>
      <c r="N3" s="1" t="s">
        <v>57</v>
      </c>
      <c r="O3" s="1" t="s">
        <v>58</v>
      </c>
    </row>
    <row r="4" spans="2:15" ht="12.75">
      <c r="B4" s="4" t="s">
        <v>1</v>
      </c>
      <c r="C4" s="5">
        <v>0.11800000000000001</v>
      </c>
      <c r="D4" s="17">
        <v>1000</v>
      </c>
      <c r="E4" s="6">
        <v>138.87</v>
      </c>
      <c r="F4" s="13"/>
      <c r="G4" s="13">
        <v>100</v>
      </c>
      <c r="H4" s="7">
        <v>0.085</v>
      </c>
      <c r="I4" s="6">
        <v>1522.44</v>
      </c>
      <c r="J4" s="29"/>
      <c r="M4" s="17">
        <v>1000</v>
      </c>
      <c r="N4" s="36">
        <f>+M4</f>
        <v>1000</v>
      </c>
      <c r="O4" s="36">
        <f>+N4</f>
        <v>1000</v>
      </c>
    </row>
    <row r="5" spans="2:18" ht="12.75">
      <c r="B5" s="4" t="s">
        <v>2</v>
      </c>
      <c r="C5" s="5">
        <v>0.11900000000000001</v>
      </c>
      <c r="D5" s="17">
        <f aca="true" t="shared" si="0" ref="D5:D16">+D4*C5+D4</f>
        <v>1119</v>
      </c>
      <c r="E5" s="6">
        <v>207.91</v>
      </c>
      <c r="F5" s="30">
        <f>+E5/E4-1</f>
        <v>0.4971556131633901</v>
      </c>
      <c r="G5" s="13">
        <f>(G4*H5)+G4</f>
        <v>109</v>
      </c>
      <c r="H5" s="7">
        <v>0.09</v>
      </c>
      <c r="I5" s="6">
        <v>1719.17</v>
      </c>
      <c r="J5" s="30">
        <f>+I5/I4-1</f>
        <v>0.12922019915398963</v>
      </c>
      <c r="M5" s="17">
        <f>(1+J5)*M4</f>
        <v>1129.2201991539896</v>
      </c>
      <c r="N5" s="17">
        <f>(1+F5)*N4</f>
        <v>1497.1556131633902</v>
      </c>
      <c r="O5" s="36">
        <f>(1+H5)*O4</f>
        <v>1090</v>
      </c>
      <c r="Q5" s="19"/>
      <c r="R5" s="22"/>
    </row>
    <row r="6" spans="2:18" ht="12.75">
      <c r="B6" s="4" t="s">
        <v>3</v>
      </c>
      <c r="C6" s="5">
        <v>0.08</v>
      </c>
      <c r="D6" s="17">
        <f t="shared" si="0"/>
        <v>1208.52</v>
      </c>
      <c r="E6" s="6">
        <v>221.51</v>
      </c>
      <c r="F6" s="30">
        <f aca="true" t="shared" si="1" ref="F6:F37">+E6/E5-1</f>
        <v>0.0654129190515127</v>
      </c>
      <c r="G6" s="13">
        <f aca="true" t="shared" si="2" ref="G6:G37">(G5*H6)+G5</f>
        <v>118.81</v>
      </c>
      <c r="H6" s="7">
        <v>0.09</v>
      </c>
      <c r="I6" s="6">
        <v>1722.54</v>
      </c>
      <c r="J6" s="30">
        <f aca="true" t="shared" si="3" ref="J6:J37">+I6/I5-1</f>
        <v>0.001960248259334385</v>
      </c>
      <c r="M6" s="17">
        <f>(1+J6)*M5</f>
        <v>1131.4337510837863</v>
      </c>
      <c r="N6" s="17">
        <f>(1+F6)*N5</f>
        <v>1595.088932094765</v>
      </c>
      <c r="O6" s="36">
        <f>(1+H6)*O5</f>
        <v>1188.1000000000001</v>
      </c>
      <c r="Q6" s="19"/>
      <c r="R6" s="22"/>
    </row>
    <row r="7" spans="2:18" ht="12.75">
      <c r="B7" s="4" t="s">
        <v>4</v>
      </c>
      <c r="C7" s="5">
        <v>0.10300000000000001</v>
      </c>
      <c r="D7" s="17">
        <f t="shared" si="0"/>
        <v>1332.99756</v>
      </c>
      <c r="E7" s="6">
        <v>238.33</v>
      </c>
      <c r="F7" s="30">
        <f t="shared" si="1"/>
        <v>0.0759333664394386</v>
      </c>
      <c r="G7" s="13">
        <f t="shared" si="2"/>
        <v>129.5029</v>
      </c>
      <c r="H7" s="7">
        <v>0.09</v>
      </c>
      <c r="I7" s="6">
        <v>1858.47</v>
      </c>
      <c r="J7" s="30">
        <f t="shared" si="3"/>
        <v>0.07891253613849325</v>
      </c>
      <c r="M7" s="17">
        <f>(1+J7)*M6</f>
        <v>1220.7180578544967</v>
      </c>
      <c r="N7" s="17">
        <f>(1+F7)*N6</f>
        <v>1716.2094044790094</v>
      </c>
      <c r="O7" s="36">
        <f>(1+H7)*O6</f>
        <v>1295.0290000000002</v>
      </c>
      <c r="Q7" s="19"/>
      <c r="R7" s="22"/>
    </row>
    <row r="8" spans="2:18" ht="12.75">
      <c r="B8" s="4" t="s">
        <v>5</v>
      </c>
      <c r="C8" s="5">
        <v>0.087</v>
      </c>
      <c r="D8" s="17">
        <f t="shared" si="0"/>
        <v>1448.96834772</v>
      </c>
      <c r="E8" s="6">
        <v>266.19</v>
      </c>
      <c r="F8" s="30">
        <f t="shared" si="1"/>
        <v>0.11689673981454285</v>
      </c>
      <c r="G8" s="13">
        <f t="shared" si="2"/>
        <v>141.158161</v>
      </c>
      <c r="H8" s="7">
        <v>0.09</v>
      </c>
      <c r="I8" s="6">
        <v>1983.92</v>
      </c>
      <c r="J8" s="30">
        <f t="shared" si="3"/>
        <v>0.06750176220224158</v>
      </c>
      <c r="M8" s="17">
        <f>(1+J8)*M7</f>
        <v>1303.1186779117731</v>
      </c>
      <c r="N8" s="17">
        <f>(1+F8)*N7</f>
        <v>1916.8286887016636</v>
      </c>
      <c r="O8" s="36">
        <f>(1+H8)*O7</f>
        <v>1411.5816100000004</v>
      </c>
      <c r="Q8" s="19"/>
      <c r="R8" s="22"/>
    </row>
    <row r="9" spans="2:18" ht="12.75">
      <c r="B9" s="4" t="s">
        <v>6</v>
      </c>
      <c r="C9" s="25">
        <v>0.07</v>
      </c>
      <c r="D9" s="17">
        <f t="shared" si="0"/>
        <v>1550.3961320604</v>
      </c>
      <c r="E9" s="6">
        <v>492.23</v>
      </c>
      <c r="F9" s="30">
        <f t="shared" si="1"/>
        <v>0.8491678875990833</v>
      </c>
      <c r="G9" s="13">
        <f t="shared" si="2"/>
        <v>153.86239549</v>
      </c>
      <c r="H9" s="7">
        <v>0.09</v>
      </c>
      <c r="I9" s="6">
        <v>2125.47</v>
      </c>
      <c r="J9" s="30">
        <f t="shared" si="3"/>
        <v>0.07134864309044708</v>
      </c>
      <c r="M9" s="17">
        <f>(1+J9)*M8</f>
        <v>1396.0944273665955</v>
      </c>
      <c r="N9" s="17">
        <f>(1+F9)*N8</f>
        <v>3544.5380571757764</v>
      </c>
      <c r="O9" s="36">
        <f>(1+H9)*O8</f>
        <v>1538.6239549000006</v>
      </c>
      <c r="Q9" s="19"/>
      <c r="R9" s="22"/>
    </row>
    <row r="10" spans="2:18" ht="12.75">
      <c r="B10" s="4" t="s">
        <v>7</v>
      </c>
      <c r="C10" s="25">
        <v>0.075</v>
      </c>
      <c r="D10" s="17">
        <f t="shared" si="0"/>
        <v>1666.67584196493</v>
      </c>
      <c r="E10" s="6">
        <v>567.39</v>
      </c>
      <c r="F10" s="30">
        <f t="shared" si="1"/>
        <v>0.15269284683989182</v>
      </c>
      <c r="G10" s="13">
        <f t="shared" si="2"/>
        <v>167.71001108410002</v>
      </c>
      <c r="H10" s="7">
        <v>0.09</v>
      </c>
      <c r="I10" s="24">
        <v>2323.49</v>
      </c>
      <c r="J10" s="30">
        <f t="shared" si="3"/>
        <v>0.09316527638592875</v>
      </c>
      <c r="M10" s="17">
        <f>(1+J10)*M9</f>
        <v>1526.1619505530593</v>
      </c>
      <c r="N10" s="17">
        <f>(1+F10)*N9</f>
        <v>4085.763663858285</v>
      </c>
      <c r="O10" s="36">
        <f>(1+H10)*O9</f>
        <v>1677.1001108410007</v>
      </c>
      <c r="Q10" s="19"/>
      <c r="R10" s="22"/>
    </row>
    <row r="11" spans="2:18" ht="12.75">
      <c r="B11" s="4" t="s">
        <v>8</v>
      </c>
      <c r="C11" s="25">
        <v>0.096</v>
      </c>
      <c r="D11" s="17">
        <f t="shared" si="0"/>
        <v>1826.6767227935634</v>
      </c>
      <c r="E11" s="6">
        <v>454.46</v>
      </c>
      <c r="F11" s="30">
        <f t="shared" si="1"/>
        <v>-0.19903417402492118</v>
      </c>
      <c r="G11" s="13">
        <f t="shared" si="2"/>
        <v>184.48101219251</v>
      </c>
      <c r="H11" s="7">
        <v>0.1</v>
      </c>
      <c r="I11" s="24">
        <v>3082.43</v>
      </c>
      <c r="J11" s="30">
        <f t="shared" si="3"/>
        <v>0.3266379455043922</v>
      </c>
      <c r="L11" s="20"/>
      <c r="M11" s="17">
        <f>(1+J11)*M10</f>
        <v>2024.6643545886864</v>
      </c>
      <c r="N11" s="17">
        <f>(1+F11)*N10</f>
        <v>3272.5570677612154</v>
      </c>
      <c r="O11" s="36">
        <f>(1+H11)*O10</f>
        <v>1844.810121925101</v>
      </c>
      <c r="Q11" s="19"/>
      <c r="R11" s="22"/>
    </row>
    <row r="12" spans="2:18" ht="12.75">
      <c r="B12" s="4" t="s">
        <v>9</v>
      </c>
      <c r="C12" s="25">
        <v>0.079</v>
      </c>
      <c r="D12" s="17">
        <f t="shared" si="0"/>
        <v>1970.9841838942548</v>
      </c>
      <c r="E12" s="6">
        <v>613.66</v>
      </c>
      <c r="F12" s="30">
        <f t="shared" si="1"/>
        <v>0.3503058575012101</v>
      </c>
      <c r="G12" s="13">
        <f t="shared" si="2"/>
        <v>202.92911341176102</v>
      </c>
      <c r="H12" s="7">
        <v>0.1</v>
      </c>
      <c r="I12" s="24">
        <v>3175.22</v>
      </c>
      <c r="J12" s="30">
        <f t="shared" si="3"/>
        <v>0.030102873382363837</v>
      </c>
      <c r="M12" s="17">
        <f>(1+J12)*M11</f>
        <v>2085.612569296655</v>
      </c>
      <c r="N12" s="17">
        <f>(1+F12)*N11</f>
        <v>4418.952977604954</v>
      </c>
      <c r="O12" s="36">
        <f>(1+H12)*O11</f>
        <v>2029.2911341176111</v>
      </c>
      <c r="Q12" s="19"/>
      <c r="R12" s="22"/>
    </row>
    <row r="13" spans="2:18" ht="12.75">
      <c r="B13" s="4" t="s">
        <v>10</v>
      </c>
      <c r="C13" s="25">
        <v>0.066</v>
      </c>
      <c r="D13" s="17">
        <f t="shared" si="0"/>
        <v>2101.0691400312758</v>
      </c>
      <c r="E13" s="6">
        <v>729.49</v>
      </c>
      <c r="F13" s="30">
        <f t="shared" si="1"/>
        <v>0.1887527295244924</v>
      </c>
      <c r="G13" s="13">
        <f t="shared" si="2"/>
        <v>223.22202475293713</v>
      </c>
      <c r="H13" s="7">
        <v>0.1</v>
      </c>
      <c r="I13" s="24">
        <v>3229.33</v>
      </c>
      <c r="J13" s="30">
        <f t="shared" si="3"/>
        <v>0.01704133886785808</v>
      </c>
      <c r="M13" s="17">
        <f>(1+J13)*M12</f>
        <v>2121.154199837103</v>
      </c>
      <c r="N13" s="17">
        <f>(1+F13)*N12</f>
        <v>5253.042413768272</v>
      </c>
      <c r="O13" s="36">
        <f>(1+H13)*O12</f>
        <v>2232.2202475293725</v>
      </c>
      <c r="Q13" s="19"/>
      <c r="R13" s="22"/>
    </row>
    <row r="14" spans="2:18" ht="12.75">
      <c r="B14" s="4" t="s">
        <v>11</v>
      </c>
      <c r="C14" s="25">
        <v>0.11</v>
      </c>
      <c r="D14" s="17">
        <f t="shared" si="0"/>
        <v>2332.186745434716</v>
      </c>
      <c r="E14" s="6">
        <v>1049.53</v>
      </c>
      <c r="F14" s="30">
        <f t="shared" si="1"/>
        <v>0.43871746014338786</v>
      </c>
      <c r="G14" s="13">
        <f t="shared" si="2"/>
        <v>245.54422722823085</v>
      </c>
      <c r="H14" s="7">
        <v>0.1</v>
      </c>
      <c r="I14" s="24">
        <v>3451.52</v>
      </c>
      <c r="J14" s="30">
        <f t="shared" si="3"/>
        <v>0.06880374566860614</v>
      </c>
      <c r="M14" s="17">
        <f>(1+J14)*M13</f>
        <v>2267.097553926591</v>
      </c>
      <c r="N14" s="17">
        <f>(1+F14)*N13</f>
        <v>7557.64383956218</v>
      </c>
      <c r="O14" s="36">
        <f>(1+H14)*O13</f>
        <v>2455.44227228231</v>
      </c>
      <c r="Q14" s="19"/>
      <c r="R14" s="22"/>
    </row>
    <row r="15" spans="2:18" ht="12.75">
      <c r="B15" s="4" t="s">
        <v>12</v>
      </c>
      <c r="C15" s="25">
        <v>0.13699999999999998</v>
      </c>
      <c r="D15" s="17">
        <f t="shared" si="0"/>
        <v>2651.6963295592723</v>
      </c>
      <c r="E15" s="6">
        <v>1879.51</v>
      </c>
      <c r="F15" s="30">
        <f t="shared" si="1"/>
        <v>0.7908111249797529</v>
      </c>
      <c r="G15" s="13">
        <f t="shared" si="2"/>
        <v>275.00953449561854</v>
      </c>
      <c r="H15" s="7">
        <v>0.12</v>
      </c>
      <c r="I15" s="24">
        <v>4297.63</v>
      </c>
      <c r="J15" s="30">
        <f t="shared" si="3"/>
        <v>0.24514127109215655</v>
      </c>
      <c r="M15" s="17">
        <f>(1+J15)*M14</f>
        <v>2822.8567299860742</v>
      </c>
      <c r="N15" s="17">
        <f>(1+F15)*N14</f>
        <v>13534.312666522646</v>
      </c>
      <c r="O15" s="36">
        <f>(1+H15)*O14</f>
        <v>2750.0953449561875</v>
      </c>
      <c r="Q15" s="19"/>
      <c r="R15" s="22"/>
    </row>
    <row r="16" spans="2:18" ht="12.75">
      <c r="B16" s="4" t="s">
        <v>13</v>
      </c>
      <c r="C16" s="25">
        <v>0.10400000000000001</v>
      </c>
      <c r="D16" s="17">
        <f t="shared" si="0"/>
        <v>2927.4727478334366</v>
      </c>
      <c r="E16" s="6">
        <v>2895.67</v>
      </c>
      <c r="F16" s="30">
        <f t="shared" si="1"/>
        <v>0.5406515527983358</v>
      </c>
      <c r="G16" s="13">
        <f t="shared" si="2"/>
        <v>305.2605832901366</v>
      </c>
      <c r="H16" s="7">
        <v>0.11</v>
      </c>
      <c r="I16" s="24">
        <v>4103.66</v>
      </c>
      <c r="J16" s="30">
        <f t="shared" si="3"/>
        <v>-0.04513417860541746</v>
      </c>
      <c r="M16" s="17">
        <f>(1+J16)*M15</f>
        <v>2695.449410157378</v>
      </c>
      <c r="N16" s="17">
        <f>(1+F16)*N15</f>
        <v>20851.6598257363</v>
      </c>
      <c r="O16" s="36">
        <f>(1+H16)*O15</f>
        <v>3052.6058329013686</v>
      </c>
      <c r="Q16" s="19"/>
      <c r="R16" s="22"/>
    </row>
    <row r="17" spans="2:18" ht="12.75">
      <c r="B17" s="4" t="s">
        <v>14</v>
      </c>
      <c r="C17" s="25">
        <v>0.069</v>
      </c>
      <c r="D17" s="17">
        <f aca="true" t="shared" si="4" ref="D17:D37">+D16*C17+D16</f>
        <v>3129.468367433944</v>
      </c>
      <c r="E17" s="6">
        <v>2898.69</v>
      </c>
      <c r="F17" s="30">
        <f t="shared" si="1"/>
        <v>0.0010429365224629006</v>
      </c>
      <c r="G17" s="13">
        <f t="shared" si="2"/>
        <v>335.78664161915026</v>
      </c>
      <c r="H17" s="7">
        <v>0.1</v>
      </c>
      <c r="I17" s="24">
        <v>4531.87</v>
      </c>
      <c r="J17" s="30">
        <f t="shared" si="3"/>
        <v>0.10434831345676798</v>
      </c>
      <c r="M17" s="17">
        <f>(1+J17)*M16</f>
        <v>2976.7150101153406</v>
      </c>
      <c r="N17" s="17">
        <f>(1+F17)*N16</f>
        <v>20873.406783322534</v>
      </c>
      <c r="O17" s="36">
        <f>(1+H17)*O16</f>
        <v>3357.866416191506</v>
      </c>
      <c r="Q17" s="19"/>
      <c r="R17" s="22"/>
    </row>
    <row r="18" spans="2:18" ht="12.75">
      <c r="B18" s="4" t="s">
        <v>15</v>
      </c>
      <c r="C18" s="25">
        <v>0.09699999999999999</v>
      </c>
      <c r="D18" s="17">
        <f t="shared" si="4"/>
        <v>3433.0267990750363</v>
      </c>
      <c r="E18" s="6">
        <v>3974.91</v>
      </c>
      <c r="F18" s="30">
        <f t="shared" si="1"/>
        <v>0.3712780600892127</v>
      </c>
      <c r="G18" s="13">
        <f t="shared" si="2"/>
        <v>372.72317219725676</v>
      </c>
      <c r="H18" s="7">
        <v>0.11</v>
      </c>
      <c r="I18" s="24">
        <v>4667.24</v>
      </c>
      <c r="J18" s="30">
        <f t="shared" si="3"/>
        <v>0.029870671488811507</v>
      </c>
      <c r="M18" s="17">
        <f>(1+J18)*M17</f>
        <v>3065.6314862983104</v>
      </c>
      <c r="N18" s="17">
        <f>(1+F18)*N17</f>
        <v>28623.24476128754</v>
      </c>
      <c r="O18" s="36">
        <f>(1+H18)*O17</f>
        <v>3727.231721972572</v>
      </c>
      <c r="Q18" s="19"/>
      <c r="R18" s="22"/>
    </row>
    <row r="19" spans="2:18" ht="12.75">
      <c r="B19" s="4" t="s">
        <v>16</v>
      </c>
      <c r="C19" s="25">
        <v>0.09300000000000001</v>
      </c>
      <c r="D19" s="17">
        <f t="shared" si="4"/>
        <v>3752.2982913890146</v>
      </c>
      <c r="E19" s="6">
        <v>3288.68</v>
      </c>
      <c r="F19" s="30">
        <f t="shared" si="1"/>
        <v>-0.1726403868263684</v>
      </c>
      <c r="G19" s="13">
        <f t="shared" si="2"/>
        <v>417.44995286092757</v>
      </c>
      <c r="H19" s="7">
        <v>0.12</v>
      </c>
      <c r="I19" s="24">
        <v>4957.6</v>
      </c>
      <c r="J19" s="30">
        <f t="shared" si="3"/>
        <v>0.06221235676759718</v>
      </c>
      <c r="M19" s="17">
        <f>(1+J19)*M18</f>
        <v>3256.35164604188</v>
      </c>
      <c r="N19" s="17">
        <f>(1+F19)*N18</f>
        <v>23681.716713473037</v>
      </c>
      <c r="O19" s="36">
        <f>(1+H19)*O18</f>
        <v>4174.499528609281</v>
      </c>
      <c r="Q19" s="19"/>
      <c r="R19" s="22"/>
    </row>
    <row r="20" spans="2:18" ht="12.75">
      <c r="B20" s="4" t="s">
        <v>17</v>
      </c>
      <c r="C20" s="25">
        <v>0.09300000000000001</v>
      </c>
      <c r="D20" s="17">
        <f t="shared" si="4"/>
        <v>4101.262032488193</v>
      </c>
      <c r="E20" s="6">
        <v>3469.24</v>
      </c>
      <c r="F20" s="30">
        <f t="shared" si="1"/>
        <v>0.054903487113370675</v>
      </c>
      <c r="G20" s="13">
        <f t="shared" si="2"/>
        <v>467.54394720423886</v>
      </c>
      <c r="H20" s="7">
        <v>0.12</v>
      </c>
      <c r="I20" s="24">
        <v>5070.71</v>
      </c>
      <c r="J20" s="30">
        <f t="shared" si="3"/>
        <v>0.022815475229949866</v>
      </c>
      <c r="M20" s="17">
        <f>(1+J20)*M19</f>
        <v>3330.646856362155</v>
      </c>
      <c r="N20" s="17">
        <f>(1+F20)*N19</f>
        <v>24981.925541873698</v>
      </c>
      <c r="O20" s="36">
        <f>(1+H20)*O19</f>
        <v>4675.439472042395</v>
      </c>
      <c r="Q20" s="19"/>
      <c r="R20" s="22"/>
    </row>
    <row r="21" spans="2:18" ht="12.75">
      <c r="B21" s="4" t="s">
        <v>18</v>
      </c>
      <c r="C21" s="25">
        <v>0.069</v>
      </c>
      <c r="D21" s="17">
        <f t="shared" si="4"/>
        <v>4384.249112729878</v>
      </c>
      <c r="E21" s="6">
        <v>3812.86</v>
      </c>
      <c r="F21" s="30">
        <f t="shared" si="1"/>
        <v>0.09904763002847905</v>
      </c>
      <c r="G21" s="13">
        <f t="shared" si="2"/>
        <v>518.9737813967051</v>
      </c>
      <c r="H21" s="7">
        <v>0.11</v>
      </c>
      <c r="I21" s="24">
        <v>4347.07</v>
      </c>
      <c r="J21" s="30">
        <f t="shared" si="3"/>
        <v>-0.14270979803617256</v>
      </c>
      <c r="M21" s="17">
        <f>(1+J21)*M20</f>
        <v>2855.330916160899</v>
      </c>
      <c r="N21" s="17">
        <f>(1+F21)*N20</f>
        <v>27456.326060344214</v>
      </c>
      <c r="O21" s="36">
        <f>(1+H21)*O20</f>
        <v>5189.737813967059</v>
      </c>
      <c r="Q21" s="19"/>
      <c r="R21" s="22"/>
    </row>
    <row r="22" spans="2:18" ht="12.75">
      <c r="B22" s="4" t="s">
        <v>19</v>
      </c>
      <c r="C22" s="25">
        <v>0.113</v>
      </c>
      <c r="D22" s="17">
        <f t="shared" si="4"/>
        <v>4879.669262468355</v>
      </c>
      <c r="E22" s="6">
        <v>3294.78</v>
      </c>
      <c r="F22" s="30">
        <f t="shared" si="1"/>
        <v>-0.13587700571224748</v>
      </c>
      <c r="G22" s="13">
        <f t="shared" si="2"/>
        <v>576.0608973503427</v>
      </c>
      <c r="H22" s="7">
        <v>0.11</v>
      </c>
      <c r="I22" s="24">
        <v>4268</v>
      </c>
      <c r="J22" s="30">
        <f t="shared" si="3"/>
        <v>-0.018189263112855292</v>
      </c>
      <c r="L22" s="19"/>
      <c r="M22" s="17">
        <f>(1+J22)*M21</f>
        <v>2803.3945508525785</v>
      </c>
      <c r="N22" s="17">
        <f>(1+F22)*N21</f>
        <v>23725.642687405492</v>
      </c>
      <c r="O22" s="36">
        <f>(1+H22)*O21</f>
        <v>5760.608973503436</v>
      </c>
      <c r="Q22" s="19"/>
      <c r="R22" s="22"/>
    </row>
    <row r="23" spans="2:18" ht="12.75">
      <c r="B23" s="4" t="s">
        <v>20</v>
      </c>
      <c r="C23" s="25">
        <v>0.045</v>
      </c>
      <c r="D23" s="17">
        <f t="shared" si="4"/>
        <v>5099.25437927943</v>
      </c>
      <c r="E23" s="6">
        <v>4658.63</v>
      </c>
      <c r="F23" s="30">
        <f t="shared" si="1"/>
        <v>0.4139426608149861</v>
      </c>
      <c r="G23" s="13">
        <f t="shared" si="2"/>
        <v>630.7866825986252</v>
      </c>
      <c r="H23" s="7">
        <v>0.095</v>
      </c>
      <c r="I23" s="24">
        <v>4393.56</v>
      </c>
      <c r="J23" s="30">
        <f t="shared" si="3"/>
        <v>0.029418931583880203</v>
      </c>
      <c r="M23" s="17">
        <f>(1+J23)*M22</f>
        <v>2885.867423346733</v>
      </c>
      <c r="N23" s="17">
        <f>(1+F23)*N22</f>
        <v>33546.69835097574</v>
      </c>
      <c r="O23" s="36">
        <f>(1+H23)*O22</f>
        <v>6307.866825986262</v>
      </c>
      <c r="Q23" s="19"/>
      <c r="R23" s="22"/>
    </row>
    <row r="24" spans="2:18" ht="12.75">
      <c r="B24" s="4" t="s">
        <v>21</v>
      </c>
      <c r="C24" s="25">
        <v>0.055999999999999994</v>
      </c>
      <c r="D24" s="17">
        <f t="shared" si="4"/>
        <v>5384.812624519079</v>
      </c>
      <c r="E24" s="6">
        <v>4269.69</v>
      </c>
      <c r="F24" s="30">
        <f t="shared" si="1"/>
        <v>-0.08348806408751086</v>
      </c>
      <c r="G24" s="13">
        <f t="shared" si="2"/>
        <v>690.7114174454946</v>
      </c>
      <c r="H24" s="7">
        <v>0.095</v>
      </c>
      <c r="I24" s="24">
        <v>4473.6</v>
      </c>
      <c r="J24" s="30">
        <f t="shared" si="3"/>
        <v>0.018217572993199038</v>
      </c>
      <c r="M24" s="17">
        <f>(1+J24)*M23</f>
        <v>2938.4409237802474</v>
      </c>
      <c r="N24" s="17">
        <f>(1+F24)*N23</f>
        <v>30745.949449125084</v>
      </c>
      <c r="O24" s="36">
        <f>(1+H24)*O23</f>
        <v>6907.114174454956</v>
      </c>
      <c r="Q24" s="19"/>
      <c r="R24" s="22"/>
    </row>
    <row r="25" spans="2:18" ht="12.75">
      <c r="B25" s="4" t="s">
        <v>22</v>
      </c>
      <c r="C25" s="25">
        <v>0.051</v>
      </c>
      <c r="D25" s="17">
        <f t="shared" si="4"/>
        <v>5659.438068369552</v>
      </c>
      <c r="E25" s="6">
        <v>3331.95</v>
      </c>
      <c r="F25" s="30">
        <f t="shared" si="1"/>
        <v>-0.21962718604863585</v>
      </c>
      <c r="G25" s="13">
        <f t="shared" si="2"/>
        <v>749.4218879283617</v>
      </c>
      <c r="H25" s="7">
        <v>0.085</v>
      </c>
      <c r="I25" s="24">
        <v>4579.12</v>
      </c>
      <c r="J25" s="30">
        <f t="shared" si="3"/>
        <v>0.023587267525035704</v>
      </c>
      <c r="M25" s="17">
        <f>(1+J25)*M24</f>
        <v>3007.750715955965</v>
      </c>
      <c r="N25" s="17">
        <f>(1+F25)*N24</f>
        <v>23993.303089220135</v>
      </c>
      <c r="O25" s="36">
        <f>(1+H25)*O24</f>
        <v>7494.218879283627</v>
      </c>
      <c r="Q25" s="19"/>
      <c r="R25" s="22"/>
    </row>
    <row r="26" spans="2:18" ht="12.75">
      <c r="B26" s="4" t="s">
        <v>23</v>
      </c>
      <c r="C26" s="25">
        <v>0.038</v>
      </c>
      <c r="D26" s="17">
        <f t="shared" si="4"/>
        <v>5874.496714967595</v>
      </c>
      <c r="E26" s="6">
        <v>3206.29</v>
      </c>
      <c r="F26" s="30">
        <f t="shared" si="1"/>
        <v>-0.03771365116523351</v>
      </c>
      <c r="G26" s="13">
        <f t="shared" si="2"/>
        <v>794.3872012040633</v>
      </c>
      <c r="H26" s="7">
        <v>0.06</v>
      </c>
      <c r="I26" s="24">
        <v>5332.36</v>
      </c>
      <c r="J26" s="30">
        <f t="shared" si="3"/>
        <v>0.16449448802389965</v>
      </c>
      <c r="M26" s="17">
        <f>(1+J26)*M25</f>
        <v>3502.509130080659</v>
      </c>
      <c r="N26" s="17">
        <f>(1+F26)*N25</f>
        <v>23088.428026211568</v>
      </c>
      <c r="O26" s="36">
        <f>(1+H26)*O25</f>
        <v>7943.872012040645</v>
      </c>
      <c r="Q26" s="19"/>
      <c r="R26" s="22"/>
    </row>
    <row r="27" spans="2:18" ht="12.75">
      <c r="B27" s="4" t="s">
        <v>24</v>
      </c>
      <c r="C27" s="25">
        <v>0.037000000000000005</v>
      </c>
      <c r="D27" s="17">
        <f t="shared" si="4"/>
        <v>6091.853093421396</v>
      </c>
      <c r="E27" s="6">
        <v>4492.19</v>
      </c>
      <c r="F27" s="30">
        <f t="shared" si="1"/>
        <v>0.4010554254293903</v>
      </c>
      <c r="G27" s="13">
        <f t="shared" si="2"/>
        <v>836.0925292672766</v>
      </c>
      <c r="H27" s="7">
        <v>0.0525</v>
      </c>
      <c r="I27" s="24">
        <v>5718.95</v>
      </c>
      <c r="J27" s="30">
        <f t="shared" si="3"/>
        <v>0.07249885604122763</v>
      </c>
      <c r="M27" s="17">
        <f>(1+J27)*M26</f>
        <v>3756.437035285462</v>
      </c>
      <c r="N27" s="17">
        <f>(1+F27)*N26</f>
        <v>32348.167350759708</v>
      </c>
      <c r="O27" s="36">
        <f>(1+H27)*O26</f>
        <v>8360.925292672779</v>
      </c>
      <c r="Q27" s="19"/>
      <c r="R27" s="22"/>
    </row>
    <row r="28" spans="2:18" ht="12.75">
      <c r="B28" s="4" t="s">
        <v>25</v>
      </c>
      <c r="C28" s="25">
        <v>0.036000000000000004</v>
      </c>
      <c r="D28" s="17">
        <f t="shared" si="4"/>
        <v>6311.159804784566</v>
      </c>
      <c r="E28" s="6">
        <v>5740.99</v>
      </c>
      <c r="F28" s="30">
        <f t="shared" si="1"/>
        <v>0.2779935844209618</v>
      </c>
      <c r="G28" s="13">
        <f t="shared" si="2"/>
        <v>884.1678497001451</v>
      </c>
      <c r="H28" s="7">
        <v>0.0575</v>
      </c>
      <c r="I28" s="24">
        <v>6145.38</v>
      </c>
      <c r="J28" s="30">
        <f t="shared" si="3"/>
        <v>0.07456438681925892</v>
      </c>
      <c r="M28" s="17">
        <f>(1+J28)*M27</f>
        <v>4036.5334594466776</v>
      </c>
      <c r="N28" s="17">
        <f>(1+F28)*N27</f>
        <v>41340.75034204653</v>
      </c>
      <c r="O28" s="36">
        <f>(1+H28)*O27</f>
        <v>8841.678497001465</v>
      </c>
      <c r="Q28" s="19"/>
      <c r="R28" s="22"/>
    </row>
    <row r="29" spans="2:18" ht="12.75">
      <c r="B29" s="4" t="s">
        <v>26</v>
      </c>
      <c r="C29" s="25">
        <v>0.047</v>
      </c>
      <c r="D29" s="17">
        <f t="shared" si="4"/>
        <v>6607.784315609441</v>
      </c>
      <c r="E29" s="6">
        <v>8278.55</v>
      </c>
      <c r="F29" s="30">
        <f t="shared" si="1"/>
        <v>0.4420073889694982</v>
      </c>
      <c r="G29" s="13">
        <f t="shared" si="2"/>
        <v>943.8491795549049</v>
      </c>
      <c r="H29" s="7">
        <v>0.0675</v>
      </c>
      <c r="I29" s="24">
        <v>6900.56</v>
      </c>
      <c r="J29" s="30">
        <f t="shared" si="3"/>
        <v>0.12288581015331856</v>
      </c>
      <c r="M29" s="17">
        <f>(1+J29)*M28</f>
        <v>4532.56614382176</v>
      </c>
      <c r="N29" s="17">
        <f>(1+F29)*N28</f>
        <v>59613.667458774406</v>
      </c>
      <c r="O29" s="36">
        <f>(1+H29)*O28</f>
        <v>9438.491795549064</v>
      </c>
      <c r="Q29" s="19"/>
      <c r="R29" s="22"/>
    </row>
    <row r="30" spans="2:18" ht="12.75">
      <c r="B30" s="4" t="s">
        <v>27</v>
      </c>
      <c r="C30" s="25">
        <v>0.066</v>
      </c>
      <c r="D30" s="17">
        <f t="shared" si="4"/>
        <v>7043.898080439664</v>
      </c>
      <c r="E30" s="6">
        <v>12277.33</v>
      </c>
      <c r="F30" s="30">
        <f>+E30/E29-1</f>
        <v>0.48302903286203525</v>
      </c>
      <c r="G30" s="13">
        <f t="shared" si="2"/>
        <v>1024.0763598170718</v>
      </c>
      <c r="H30" s="7">
        <v>0.085</v>
      </c>
      <c r="I30" s="24">
        <v>9240.32</v>
      </c>
      <c r="J30" s="30">
        <f t="shared" si="3"/>
        <v>0.33906813360075105</v>
      </c>
      <c r="M30" s="17">
        <f>(1+J30)*M29</f>
        <v>6069.414886629358</v>
      </c>
      <c r="N30" s="17">
        <f>(1+F30)*N29</f>
        <v>88408.79959674519</v>
      </c>
      <c r="O30" s="36">
        <f>(1+H30)*O29</f>
        <v>10240.763598170734</v>
      </c>
      <c r="Q30" s="19"/>
      <c r="R30" s="22"/>
    </row>
    <row r="31" spans="2:18" ht="12.75">
      <c r="B31" s="4" t="s">
        <v>28</v>
      </c>
      <c r="C31" s="25">
        <v>0.059000000000000004</v>
      </c>
      <c r="D31" s="17">
        <f t="shared" si="4"/>
        <v>7459.488067185604</v>
      </c>
      <c r="E31" s="6">
        <v>16568.89</v>
      </c>
      <c r="F31" s="30">
        <f t="shared" si="1"/>
        <v>0.34955157188085684</v>
      </c>
      <c r="G31" s="13">
        <f t="shared" si="2"/>
        <v>1113.6830413010655</v>
      </c>
      <c r="H31" s="7">
        <v>0.0875</v>
      </c>
      <c r="I31" s="24">
        <v>9995.62</v>
      </c>
      <c r="J31" s="30">
        <f t="shared" si="3"/>
        <v>0.08173959343399373</v>
      </c>
      <c r="L31" s="20"/>
      <c r="M31" s="17">
        <f>(1+J31)*M30</f>
        <v>6565.526391844671</v>
      </c>
      <c r="N31" s="17">
        <f>(1+F31)*N30</f>
        <v>119312.23446388713</v>
      </c>
      <c r="O31" s="36">
        <f>(1+H31)*O30</f>
        <v>11136.830413010672</v>
      </c>
      <c r="Q31" s="19"/>
      <c r="R31" s="22"/>
    </row>
    <row r="32" spans="2:18" ht="12.75">
      <c r="B32" s="4" t="s">
        <v>29</v>
      </c>
      <c r="C32" s="25">
        <v>0.08900000000000001</v>
      </c>
      <c r="D32" s="17">
        <f t="shared" si="4"/>
        <v>8123.382505165124</v>
      </c>
      <c r="E32" s="6">
        <v>12365.55</v>
      </c>
      <c r="F32" s="30">
        <f t="shared" si="1"/>
        <v>-0.25368869006915973</v>
      </c>
      <c r="G32" s="13">
        <f t="shared" si="2"/>
        <v>1211.1303074149087</v>
      </c>
      <c r="H32" s="7">
        <v>0.0875</v>
      </c>
      <c r="I32" s="24">
        <v>12889.74</v>
      </c>
      <c r="J32" s="30">
        <f t="shared" si="3"/>
        <v>0.28953881800228487</v>
      </c>
      <c r="M32" s="17">
        <f>(1+J32)*M31</f>
        <v>8466.501142902183</v>
      </c>
      <c r="N32" s="17">
        <f>(1+F32)*N31</f>
        <v>89044.06999351915</v>
      </c>
      <c r="O32" s="36">
        <f>(1+H32)*O31</f>
        <v>12111.303074149104</v>
      </c>
      <c r="Q32" s="19"/>
      <c r="R32" s="22"/>
    </row>
    <row r="33" spans="2:18" ht="12.75">
      <c r="B33" s="4" t="s">
        <v>30</v>
      </c>
      <c r="C33" s="5">
        <v>0.13</v>
      </c>
      <c r="D33" s="17">
        <f t="shared" si="4"/>
        <v>9179.42223083659</v>
      </c>
      <c r="E33" s="6">
        <v>15585.21</v>
      </c>
      <c r="F33" s="30">
        <f t="shared" si="1"/>
        <v>0.2603733760326068</v>
      </c>
      <c r="G33" s="13">
        <f t="shared" si="2"/>
        <v>1295.9094289339523</v>
      </c>
      <c r="H33" s="7">
        <v>0.07</v>
      </c>
      <c r="I33" s="6">
        <v>15756.09</v>
      </c>
      <c r="J33" s="30">
        <f t="shared" si="3"/>
        <v>0.22237453975021992</v>
      </c>
      <c r="M33" s="17">
        <f>(1+J33)*M32</f>
        <v>10349.235437849768</v>
      </c>
      <c r="N33" s="17">
        <f>(1+F33)*N32</f>
        <v>112228.77511341547</v>
      </c>
      <c r="O33" s="36">
        <f>(1+H33)*O32</f>
        <v>12959.094289339542</v>
      </c>
      <c r="Q33" s="19"/>
      <c r="R33" s="22"/>
    </row>
    <row r="34" spans="2:18" ht="12.75">
      <c r="B34" s="4" t="s">
        <v>32</v>
      </c>
      <c r="C34" s="5">
        <v>0.104</v>
      </c>
      <c r="D34" s="35">
        <f t="shared" si="4"/>
        <v>10134.082142843596</v>
      </c>
      <c r="E34" s="6">
        <v>18605.18</v>
      </c>
      <c r="F34" s="30">
        <f t="shared" si="1"/>
        <v>0.19377153082954934</v>
      </c>
      <c r="G34" s="6">
        <f t="shared" si="2"/>
        <v>1412.541277538008</v>
      </c>
      <c r="H34" s="7">
        <v>0.09</v>
      </c>
      <c r="I34" s="6">
        <v>19227.08</v>
      </c>
      <c r="J34" s="30">
        <f t="shared" si="3"/>
        <v>0.2202951366741368</v>
      </c>
      <c r="K34" s="9"/>
      <c r="L34" s="9"/>
      <c r="M34" s="17">
        <f>(1+J34)*M33</f>
        <v>12629.121673103702</v>
      </c>
      <c r="N34" s="17">
        <f>(1+F34)*N33</f>
        <v>133975.5166702672</v>
      </c>
      <c r="O34" s="36">
        <f>(1+H34)*O33</f>
        <v>14125.412775380102</v>
      </c>
      <c r="Q34" s="19"/>
      <c r="R34" s="22"/>
    </row>
    <row r="35" spans="2:18" ht="12.75">
      <c r="B35" s="30" t="s">
        <v>51</v>
      </c>
      <c r="C35" s="5">
        <v>0.084</v>
      </c>
      <c r="D35" s="35">
        <f t="shared" si="4"/>
        <v>10985.345042842458</v>
      </c>
      <c r="E35" s="6">
        <v>17422.88</v>
      </c>
      <c r="F35" s="30">
        <f t="shared" si="1"/>
        <v>-0.06354681868167888</v>
      </c>
      <c r="G35" s="6">
        <f t="shared" si="2"/>
        <v>1543.2013457102737</v>
      </c>
      <c r="H35" s="5">
        <v>0.0925</v>
      </c>
      <c r="I35" s="6">
        <v>25722.42</v>
      </c>
      <c r="J35" s="30">
        <f t="shared" si="3"/>
        <v>0.33782248786607205</v>
      </c>
      <c r="K35" s="9"/>
      <c r="L35" s="9"/>
      <c r="M35" s="17">
        <f>(1+J35)*M34</f>
        <v>16895.522976274926</v>
      </c>
      <c r="N35" s="17">
        <f>(1+F35)*N34</f>
        <v>125461.7988046375</v>
      </c>
      <c r="O35" s="36">
        <f>(1+H35)*O34</f>
        <v>15432.013457102761</v>
      </c>
      <c r="Q35" s="19"/>
      <c r="R35" s="22"/>
    </row>
    <row r="36" spans="2:18" ht="12.75">
      <c r="B36" s="30" t="s">
        <v>52</v>
      </c>
      <c r="C36" s="5">
        <v>0.104</v>
      </c>
      <c r="D36" s="35">
        <f t="shared" si="4"/>
        <v>12127.820927298075</v>
      </c>
      <c r="E36" s="6">
        <v>18202.1</v>
      </c>
      <c r="F36" s="30">
        <f t="shared" si="1"/>
        <v>0.04472394919783618</v>
      </c>
      <c r="G36" s="6">
        <f t="shared" si="2"/>
        <v>1682.0894668241983</v>
      </c>
      <c r="H36" s="5">
        <v>0.09</v>
      </c>
      <c r="I36" s="6">
        <v>30163.93</v>
      </c>
      <c r="J36" s="30">
        <f t="shared" si="3"/>
        <v>0.17267076736947784</v>
      </c>
      <c r="K36" s="9"/>
      <c r="L36" s="9"/>
      <c r="M36" s="17">
        <f>(1+J36)*M35</f>
        <v>19812.885893696963</v>
      </c>
      <c r="N36" s="17">
        <f>(1+F36)*N35</f>
        <v>131072.94592064526</v>
      </c>
      <c r="O36" s="36">
        <f>(1+H36)*O35</f>
        <v>16820.89466824201</v>
      </c>
      <c r="Q36" s="19"/>
      <c r="R36" s="22"/>
    </row>
    <row r="37" spans="2:18" ht="12.75">
      <c r="B37" s="31" t="s">
        <v>53</v>
      </c>
      <c r="C37" s="23">
        <v>0.097</v>
      </c>
      <c r="D37" s="18">
        <f t="shared" si="4"/>
        <v>13304.219557245988</v>
      </c>
      <c r="E37" s="10">
        <v>20120.12</v>
      </c>
      <c r="F37" s="31">
        <f t="shared" si="1"/>
        <v>0.10537355579850671</v>
      </c>
      <c r="G37" s="10">
        <f t="shared" si="2"/>
        <v>1837.6827425054366</v>
      </c>
      <c r="H37" s="23">
        <v>0.0925</v>
      </c>
      <c r="I37" s="10">
        <v>29190.39</v>
      </c>
      <c r="J37" s="31">
        <f t="shared" si="3"/>
        <v>-0.03227497212730568</v>
      </c>
      <c r="K37" s="9"/>
      <c r="L37" s="9"/>
      <c r="M37" s="17">
        <f>(1+J37)*M36</f>
        <v>19173.425553716406</v>
      </c>
      <c r="N37" s="17">
        <f>(1+F37)*N36</f>
        <v>144884.56830128902</v>
      </c>
      <c r="O37" s="36">
        <f>(1+H37)*O36</f>
        <v>18376.8274250544</v>
      </c>
      <c r="Q37" s="19"/>
      <c r="R37" s="22"/>
    </row>
    <row r="38" spans="2:18" ht="12.75">
      <c r="B38" s="14"/>
      <c r="C38" s="16"/>
      <c r="D38" s="34"/>
      <c r="E38" s="15"/>
      <c r="F38" s="14"/>
      <c r="G38" s="15"/>
      <c r="H38" s="16"/>
      <c r="I38" s="15"/>
      <c r="J38" s="14"/>
      <c r="K38" s="9"/>
      <c r="L38" s="9"/>
      <c r="M38" s="19"/>
      <c r="N38" s="19"/>
      <c r="Q38" s="19"/>
      <c r="R38" s="22"/>
    </row>
    <row r="39" spans="1:9" ht="12.75">
      <c r="A39" s="12" t="s">
        <v>50</v>
      </c>
      <c r="B39" s="12" t="s">
        <v>42</v>
      </c>
      <c r="D39" s="32">
        <f>(D37/D27)^(1/10)-1</f>
        <v>0.08124471617603679</v>
      </c>
      <c r="E39" s="32">
        <f>(E37/E27)^(1/10)-1</f>
        <v>0.16176220845339007</v>
      </c>
      <c r="F39" s="3"/>
      <c r="G39" s="32">
        <f>(G37/G27)^(1/10)-1</f>
        <v>0.08193611905867826</v>
      </c>
      <c r="H39" s="37"/>
      <c r="I39" s="32">
        <f>(I37/I27)^(1/10)-1</f>
        <v>0.17704308377038336</v>
      </c>
    </row>
    <row r="40" spans="1:9" ht="12.75">
      <c r="A40" s="12" t="s">
        <v>56</v>
      </c>
      <c r="B40" s="12" t="s">
        <v>42</v>
      </c>
      <c r="D40" s="32">
        <f>(D37/D17)^(1/20)-1</f>
        <v>0.07504326283708296</v>
      </c>
      <c r="E40" s="32">
        <f>(E37/E17)^(1/20)-1</f>
        <v>0.10172052328421666</v>
      </c>
      <c r="F40" s="3"/>
      <c r="G40" s="32">
        <f>(G37/G17)^(1/20)-1</f>
        <v>0.08870534752563386</v>
      </c>
      <c r="H40" s="12"/>
      <c r="I40" s="32">
        <f>(I37/I17)^(1/20)-1</f>
        <v>0.09761017084118118</v>
      </c>
    </row>
    <row r="41" spans="1:9" ht="12.75">
      <c r="A41" s="12" t="s">
        <v>49</v>
      </c>
      <c r="B41" s="12" t="s">
        <v>42</v>
      </c>
      <c r="D41" s="32">
        <f>(D37/D7)^(1/30)-1</f>
        <v>0.07970555294696324</v>
      </c>
      <c r="E41" s="32">
        <f>(E37/E7)^(1/30)-1</f>
        <v>0.15935132256137763</v>
      </c>
      <c r="F41" s="3"/>
      <c r="G41" s="32">
        <f>(G37/G7)^(1/30)-1</f>
        <v>0.09244530220699487</v>
      </c>
      <c r="H41" s="12"/>
      <c r="I41" s="32">
        <f>(I37/I7)^(1/30)-1</f>
        <v>0.09614871248820633</v>
      </c>
    </row>
    <row r="42" spans="5:9" ht="12.75">
      <c r="E42" s="26"/>
      <c r="G42" s="26"/>
      <c r="I42" s="21"/>
    </row>
    <row r="43" spans="1:2" ht="12.75">
      <c r="A43" s="12" t="s">
        <v>44</v>
      </c>
      <c r="B43" s="12" t="s">
        <v>45</v>
      </c>
    </row>
    <row r="45" spans="1:7" ht="12.75">
      <c r="A45" s="12" t="s">
        <v>40</v>
      </c>
      <c r="B45" s="12" t="s">
        <v>54</v>
      </c>
      <c r="C45" s="8"/>
      <c r="D45" s="8"/>
      <c r="E45" s="8"/>
      <c r="F45" s="8"/>
      <c r="G45" s="8"/>
    </row>
    <row r="46" spans="1:7" ht="12.75" customHeight="1">
      <c r="A46" s="8">
        <v>1</v>
      </c>
      <c r="B46" s="8" t="s">
        <v>39</v>
      </c>
      <c r="C46" s="8"/>
      <c r="D46" s="8"/>
      <c r="E46" s="8"/>
      <c r="F46" s="8"/>
      <c r="G46" s="8"/>
    </row>
    <row r="47" spans="1:7" ht="12.75" customHeight="1">
      <c r="A47" s="8">
        <v>2</v>
      </c>
      <c r="B47" s="8" t="s">
        <v>37</v>
      </c>
      <c r="C47" s="8"/>
      <c r="D47" s="8"/>
      <c r="E47" s="8"/>
      <c r="F47" s="8"/>
      <c r="G47" s="8"/>
    </row>
    <row r="48" spans="1:7" ht="12.75" customHeight="1">
      <c r="A48" s="8">
        <v>3</v>
      </c>
      <c r="B48" s="8" t="s">
        <v>36</v>
      </c>
      <c r="C48" s="8"/>
      <c r="D48" s="8"/>
      <c r="E48" s="8"/>
      <c r="F48" s="8"/>
      <c r="G48" s="8"/>
    </row>
    <row r="49" spans="1:7" ht="12.75" customHeight="1">
      <c r="A49" s="8">
        <v>4</v>
      </c>
      <c r="B49" s="8" t="s">
        <v>38</v>
      </c>
      <c r="C49" s="8"/>
      <c r="D49" s="8"/>
      <c r="E49" s="8"/>
      <c r="F49" s="8"/>
      <c r="G49" s="8"/>
    </row>
    <row r="50" spans="3:7" ht="12.75">
      <c r="C50" s="8"/>
      <c r="D50" s="8"/>
      <c r="E50" s="21"/>
      <c r="F50" s="21"/>
      <c r="G50" s="8"/>
    </row>
    <row r="51" spans="5:7" ht="12.75">
      <c r="E51" s="26"/>
      <c r="F51" s="26"/>
      <c r="G51" s="26"/>
    </row>
  </sheetData>
  <sheetProtection/>
  <mergeCells count="2">
    <mergeCell ref="B1:J1"/>
    <mergeCell ref="M2:O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2015-03-17T09:17:12Z</dcterms:modified>
  <cp:category/>
  <cp:version/>
  <cp:contentType/>
  <cp:contentStatus/>
</cp:coreProperties>
</file>