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kta.sheth\AppData\Local\Microsoft\Windows\INetCache\Content.Outlook\KDXL39FD\"/>
    </mc:Choice>
  </mc:AlternateContent>
  <xr:revisionPtr revIDLastSave="0" documentId="13_ncr:1_{4B672836-8D1D-47D7-BB86-5A26F1B56545}" xr6:coauthVersionLast="47" xr6:coauthVersionMax="47" xr10:uidLastSave="{00000000-0000-0000-0000-000000000000}"/>
  <bookViews>
    <workbookView xWindow="-110" yWindow="-110" windowWidth="19420" windowHeight="10300" xr2:uid="{449D7FE9-4ED5-4E9B-85AB-C769BE44E6B5}"/>
  </bookViews>
  <sheets>
    <sheet name="BT F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5" i="1" s="1"/>
  <c r="F24" i="1" l="1"/>
  <c r="F13" i="1" l="1"/>
  <c r="F14" i="1" s="1"/>
  <c r="F16" i="1" l="1"/>
  <c r="F18" i="1" l="1"/>
  <c r="F20" i="1"/>
  <c r="F19" i="1"/>
  <c r="F21" i="1" l="1"/>
  <c r="F23" i="1" l="1"/>
  <c r="F27" i="1" s="1"/>
  <c r="F28" i="1" s="1"/>
  <c r="F29" i="1" l="1"/>
  <c r="F32" i="1" s="1"/>
  <c r="F36" i="1" l="1"/>
  <c r="H24" i="1" s="1"/>
  <c r="H25" i="1"/>
  <c r="F30" i="1"/>
  <c r="F34" i="1"/>
  <c r="F33" i="1"/>
  <c r="H12" i="1"/>
  <c r="H13" i="1" s="1"/>
  <c r="H14" i="1" s="1"/>
  <c r="H16" i="1" l="1"/>
  <c r="H18" i="1" l="1"/>
  <c r="H20" i="1"/>
  <c r="H19" i="1"/>
  <c r="H21" i="1" l="1"/>
  <c r="H23" i="1" s="1"/>
  <c r="H27" i="1" l="1"/>
  <c r="H28" i="1" s="1"/>
  <c r="H29" i="1" l="1"/>
  <c r="H32" i="1" s="1"/>
  <c r="J25" i="1" l="1"/>
  <c r="H34" i="1"/>
  <c r="J12" i="1"/>
  <c r="J13" i="1" s="1"/>
  <c r="J14" i="1" s="1"/>
  <c r="H33" i="1"/>
  <c r="H36" i="1"/>
  <c r="J24" i="1" s="1"/>
  <c r="H30" i="1"/>
  <c r="J16" i="1" l="1"/>
  <c r="J18" i="1" l="1"/>
  <c r="J20" i="1"/>
  <c r="J19" i="1"/>
  <c r="J21" i="1" l="1"/>
  <c r="J23" i="1" s="1"/>
  <c r="J27" i="1" s="1"/>
  <c r="J28" i="1" l="1"/>
  <c r="J29" i="1" l="1"/>
  <c r="J32" i="1" s="1"/>
  <c r="J36" i="1" l="1"/>
  <c r="L24" i="1" s="1"/>
  <c r="J34" i="1"/>
  <c r="L12" i="1"/>
  <c r="J33" i="1"/>
  <c r="L25" i="1"/>
  <c r="J30" i="1"/>
  <c r="L13" i="1"/>
  <c r="L14" i="1" s="1"/>
  <c r="L16" i="1" l="1"/>
  <c r="L20" i="1" l="1"/>
  <c r="L18" i="1"/>
  <c r="L19" i="1"/>
  <c r="L21" i="1" l="1"/>
  <c r="L23" i="1" s="1"/>
  <c r="L27" i="1" s="1"/>
  <c r="L28" i="1" l="1"/>
  <c r="L29" i="1" s="1"/>
  <c r="L30" i="1" l="1"/>
  <c r="L32" i="1"/>
  <c r="L36" i="1" l="1"/>
  <c r="N24" i="1" s="1"/>
  <c r="N25" i="1"/>
  <c r="L34" i="1"/>
  <c r="N12" i="1"/>
  <c r="L33" i="1"/>
  <c r="N13" i="1" l="1"/>
  <c r="N14" i="1" s="1"/>
  <c r="N16" i="1" l="1"/>
  <c r="N20" i="1" l="1"/>
  <c r="N19" i="1"/>
  <c r="N18" i="1"/>
  <c r="N21" i="1" l="1"/>
  <c r="N23" i="1" s="1"/>
  <c r="N27" i="1" l="1"/>
  <c r="N28" i="1" s="1"/>
  <c r="N29" i="1" s="1"/>
  <c r="N30" i="1" l="1"/>
  <c r="N32" i="1"/>
  <c r="N36" i="1" s="1"/>
  <c r="N34" i="1" l="1"/>
  <c r="N33" i="1"/>
</calcChain>
</file>

<file path=xl/sharedStrings.xml><?xml version="1.0" encoding="utf-8"?>
<sst xmlns="http://schemas.openxmlformats.org/spreadsheetml/2006/main" count="85" uniqueCount="79">
  <si>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</si>
  <si>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</si>
  <si>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</si>
  <si>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</si>
  <si>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</si>
  <si>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</si>
  <si>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</si>
  <si>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</si>
  <si>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Performance (%age per annum)</t>
  </si>
  <si>
    <t>d</t>
  </si>
  <si>
    <t>Hurdle Rate of Return (%age per annum)</t>
  </si>
  <si>
    <t>e</t>
  </si>
  <si>
    <t>Brokerage and Transaction cost</t>
  </si>
  <si>
    <t>f</t>
  </si>
  <si>
    <t>Hybrid Fee Calculator</t>
  </si>
  <si>
    <t>Yr 1</t>
  </si>
  <si>
    <t>Yr 2</t>
  </si>
  <si>
    <t>Yr 3</t>
  </si>
  <si>
    <t>Yr 4</t>
  </si>
  <si>
    <t>Yr 5</t>
  </si>
  <si>
    <t>Gain / (Loss)</t>
  </si>
  <si>
    <t xml:space="preserve">Capital Contributed / Op 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</si>
  <si>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</si>
  <si>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</si>
  <si>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</si>
  <si>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</si>
  <si>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</si>
  <si>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</si>
  <si>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</si>
  <si>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</si>
  <si>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Daily Weighted Average assets under management </t>
  </si>
  <si>
    <t>iv</t>
  </si>
  <si>
    <t>iv= (i + iii) / 2</t>
  </si>
  <si>
    <t>Other Expense</t>
  </si>
  <si>
    <t>v</t>
  </si>
  <si>
    <t>v= iv x c</t>
  </si>
  <si>
    <t>vi</t>
  </si>
  <si>
    <t>vi= iv x f</t>
  </si>
  <si>
    <t xml:space="preserve">Management Fees </t>
  </si>
  <si>
    <t>vii</t>
  </si>
  <si>
    <t>vii = (iv + v + vi) x b</t>
  </si>
  <si>
    <t xml:space="preserve">Total charges during the year </t>
  </si>
  <si>
    <t>viii</t>
  </si>
  <si>
    <t>viii = v + vi + vii</t>
  </si>
  <si>
    <t>Value of the Portfolio before Performance fee</t>
  </si>
  <si>
    <t>ix</t>
  </si>
  <si>
    <t>ix = iii + viii</t>
  </si>
  <si>
    <t>High Water Mark Value (HWM)</t>
  </si>
  <si>
    <t>x</t>
  </si>
  <si>
    <t>Hurdle NAV (Compounded at Hurdle rate YoY)</t>
  </si>
  <si>
    <t>xi</t>
  </si>
  <si>
    <t>Portfolio value in excess of Hurdle NAV</t>
  </si>
  <si>
    <t>xii</t>
  </si>
  <si>
    <t>xii = ix - xi</t>
  </si>
  <si>
    <t>Profit share of the PMS</t>
  </si>
  <si>
    <t>xiii</t>
  </si>
  <si>
    <t>xiv = xii x d</t>
  </si>
  <si>
    <t>Profit Share To be taken by PMS</t>
  </si>
  <si>
    <t>xiv</t>
  </si>
  <si>
    <t>Difference of fee accrued till the year and the fee already paid by the client</t>
  </si>
  <si>
    <t>Is the Performance Fee charged?</t>
  </si>
  <si>
    <t>xvi</t>
  </si>
  <si>
    <t>Net value of the Portfolio at the end of the year after all fees and expenses</t>
  </si>
  <si>
    <t>xvii</t>
  </si>
  <si>
    <t>xvii = ix - xiv</t>
  </si>
  <si>
    <t xml:space="preserve">% Portfolio Return </t>
  </si>
  <si>
    <t>xviii</t>
  </si>
  <si>
    <t>xviii = ((xvii - i) / i) %</t>
  </si>
  <si>
    <t>Portfolio XIRR</t>
  </si>
  <si>
    <t>xix</t>
  </si>
  <si>
    <t>Annualized</t>
  </si>
  <si>
    <t>High Water Mark to be c/f for next year</t>
  </si>
  <si>
    <t>xix = Max (x, xvii)</t>
  </si>
  <si>
    <t xml:space="preserve">Notes: </t>
  </si>
  <si>
    <t xml:space="preserve">Brokerage and transaction cost for the illustration purpose is charged on the Average AUM. However, Brokerage and Transaction cost are charged on basis the actuals trades. </t>
  </si>
  <si>
    <t>All Fees and charges are subject to GST.</t>
  </si>
  <si>
    <t>This is a simplified example assuming no cash inflow/outflow during the year. Actual fees will vary based on actual numbers.</t>
  </si>
  <si>
    <t>xi = i x e [Formula for first year is different and for subsequent year is different]</t>
  </si>
  <si>
    <t xml:space="preserve">Operating expense for the illustration purpose is charged on the Average AUM. However, Operating Expenses are charged on basis of the actuals.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</si>
</sst>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_ ;[Red]\-#,##0\ "/>
    <numFmt numFmtId="165" formatCode="#,##0.00_ ;[Red]\-#,##0.00\ "/>
    <numFmt numFmtId="166" formatCode="0.000000000000000%"/>
    <numFmt numFmtId="167" formatCode="0.000%"/>
    <numFmt numFmtId="168" formatCode="_ * #,##0_ ;_ * \-#,##0_ ;_ * &quot;-&quot;??_ ;_ @_ "/>
  </numFmts>
  <fonts count="7" x14ac:knownFonts="1">
    <font>
      <sz val="11"/>
      <color theme="1"/>
      <name val="Aptos Narrow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9"/>
      <name val="Calibri"/>
      <family val="2"/>
    </font>
    <font>
      <b/>
      <sz val="12"/>
      <color rgb="FFFFFFFF"/>
      <name val="Calibri"/>
      <family val="2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73763"/>
        <bgColor rgb="FF073763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3" fontId="1" fillId="2" borderId="1" xfId="0" applyNumberFormat="1" applyFont="1" applyFill="1" applyBorder="1" applyAlignment="1" applyProtection="1">
      <alignment vertical="center"/>
      <protection locked="0"/>
    </xf>
    <xf numFmtId="10" fontId="1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left" vertical="center"/>
      <protection locked="0"/>
    </xf>
    <xf numFmtId="167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164" fontId="1" fillId="0" borderId="5" xfId="0" applyNumberFormat="1" applyFont="1" applyBorder="1" applyAlignment="1">
      <alignment horizontal="right" vertical="center"/>
    </xf>
    <xf numFmtId="0" fontId="3" fillId="0" borderId="6" xfId="0" applyFont="1" applyBorder="1"/>
    <xf numFmtId="0" fontId="5" fillId="3" borderId="0" xfId="0" applyFont="1" applyFill="1" applyAlignment="1">
      <alignment vertical="center" wrapText="1"/>
    </xf>
    <xf numFmtId="0" fontId="1" fillId="0" borderId="0" xfId="0" applyFont="1"/>
    <xf numFmtId="10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0" xfId="0" applyFont="1" applyBorder="1"/>
    <xf numFmtId="164" fontId="3" fillId="0" borderId="6" xfId="0" applyNumberFormat="1" applyFont="1" applyBorder="1"/>
    <xf numFmtId="0" fontId="1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168" fontId="1" fillId="0" borderId="5" xfId="1" applyNumberFormat="1" applyFont="1" applyBorder="1" applyAlignment="1" applyProtection="1">
      <alignment horizontal="right" vertical="center"/>
    </xf>
    <xf numFmtId="168" fontId="3" fillId="0" borderId="6" xfId="1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E019-0661-4AB7-A6D3-50FFF53392BB}">
  <dimension ref="A1:Z991"/>
  <sheetViews>
    <sheetView showGridLines="0" tabSelected="1" zoomScale="70" zoomScaleNormal="70" workbookViewId="0">
      <selection activeCell="D8" sqref="D8"/>
    </sheetView>
  </sheetViews>
  <sheetFormatPr defaultColWidth="14.453125" defaultRowHeight="15" customHeight="1" x14ac:dyDescent="0.35"/>
  <cols>
    <col min="1" max="1" width="5.453125" style="7" customWidth="1"/>
    <col min="2" max="2" width="53" style="7" customWidth="1"/>
    <col min="3" max="3" width="4.453125" style="7" customWidth="1"/>
    <col min="4" max="4" width="23.81640625" style="7" customWidth="1"/>
    <col min="5" max="5" width="10.453125" style="7" customWidth="1"/>
    <col min="6" max="6" width="11.453125" style="7" customWidth="1"/>
    <col min="7" max="7" width="6.1796875" style="7" customWidth="1"/>
    <col min="8" max="8" width="11.453125" style="7" customWidth="1"/>
    <col min="9" max="9" width="6.1796875" style="7" customWidth="1"/>
    <col min="10" max="10" width="11.453125" style="7" customWidth="1"/>
    <col min="11" max="11" width="6.1796875" style="7" customWidth="1"/>
    <col min="12" max="12" width="11.453125" style="7" customWidth="1"/>
    <col min="13" max="13" width="6.1796875" style="7" customWidth="1"/>
    <col min="14" max="14" width="11.453125" style="7" customWidth="1"/>
    <col min="15" max="15" width="6.1796875" style="7" customWidth="1"/>
    <col min="16" max="16" width="11.26953125" style="7" customWidth="1"/>
    <col min="17" max="17" width="11" style="7" customWidth="1"/>
    <col min="18" max="18" width="8.81640625" style="7" customWidth="1"/>
    <col min="19" max="19" width="10.453125" style="7" customWidth="1"/>
    <col min="20" max="20" width="8.81640625" style="7" customWidth="1"/>
    <col min="21" max="21" width="20.1796875" style="7" customWidth="1"/>
    <col min="22" max="26" width="8.81640625" style="7" customWidth="1"/>
    <col min="27" max="16384" width="14.453125" style="7"/>
  </cols>
  <sheetData>
    <row r="1" spans="1:26" ht="15.5" x14ac:dyDescent="0.35">
      <c r="A1" s="5"/>
      <c r="B1" s="5"/>
      <c r="C1" s="5"/>
      <c r="D1" s="6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5" x14ac:dyDescent="0.35">
      <c r="A2" s="5"/>
      <c r="B2" s="8" t="s">
        <v>1</v>
      </c>
      <c r="C2" s="9"/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5" x14ac:dyDescent="0.35">
      <c r="A3" s="5"/>
      <c r="B3" s="10" t="s">
        <v>2</v>
      </c>
      <c r="C3" s="11" t="s">
        <v>3</v>
      </c>
      <c r="D3" s="1">
        <v>10000000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5" x14ac:dyDescent="0.35">
      <c r="A4" s="5"/>
      <c r="B4" s="10" t="s">
        <v>4</v>
      </c>
      <c r="C4" s="11" t="s">
        <v>5</v>
      </c>
      <c r="D4" s="30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5" x14ac:dyDescent="0.35">
      <c r="A5" s="5"/>
      <c r="B5" s="10" t="s">
        <v>6</v>
      </c>
      <c r="C5" s="11" t="s">
        <v>7</v>
      </c>
      <c r="D5" s="2">
        <v>5.9999999999999995E-4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5" x14ac:dyDescent="0.35">
      <c r="A6" s="5"/>
      <c r="B6" s="10" t="s">
        <v>8</v>
      </c>
      <c r="C6" s="11" t="s">
        <v>9</v>
      </c>
      <c r="D6" s="2">
        <v>0.1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5" x14ac:dyDescent="0.35">
      <c r="A7" s="5"/>
      <c r="B7" s="10" t="s">
        <v>10</v>
      </c>
      <c r="C7" s="11" t="s">
        <v>11</v>
      </c>
      <c r="D7" s="3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5" x14ac:dyDescent="0.35">
      <c r="A8" s="5"/>
      <c r="B8" s="10" t="s">
        <v>12</v>
      </c>
      <c r="C8" s="11" t="s">
        <v>13</v>
      </c>
      <c r="D8" s="4">
        <v>1.1999999999999999E-3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5" x14ac:dyDescent="0.35">
      <c r="A9" s="5"/>
      <c r="B9" s="12"/>
      <c r="C9" s="13"/>
      <c r="D9" s="12"/>
      <c r="E9" s="12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5" x14ac:dyDescent="0.35">
      <c r="A10" s="5"/>
      <c r="B10" s="44" t="s">
        <v>14</v>
      </c>
      <c r="C10" s="45"/>
      <c r="D10" s="46"/>
      <c r="E10" s="15"/>
      <c r="F10" s="50" t="s">
        <v>15</v>
      </c>
      <c r="G10" s="35"/>
      <c r="H10" s="50" t="s">
        <v>16</v>
      </c>
      <c r="I10" s="35"/>
      <c r="J10" s="50" t="s">
        <v>17</v>
      </c>
      <c r="K10" s="35"/>
      <c r="L10" s="50" t="s">
        <v>18</v>
      </c>
      <c r="M10" s="35"/>
      <c r="N10" s="50" t="s">
        <v>19</v>
      </c>
      <c r="O10" s="3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5" x14ac:dyDescent="0.35">
      <c r="A11" s="5"/>
      <c r="B11" s="47"/>
      <c r="C11" s="48"/>
      <c r="D11" s="49"/>
      <c r="E11" s="16"/>
      <c r="F11" s="17" t="s">
        <v>20</v>
      </c>
      <c r="G11" s="3">
        <v>0.2</v>
      </c>
      <c r="H11" s="17" t="s">
        <v>20</v>
      </c>
      <c r="I11" s="3">
        <v>-0.05</v>
      </c>
      <c r="J11" s="17" t="s">
        <v>20</v>
      </c>
      <c r="K11" s="3">
        <v>0.2</v>
      </c>
      <c r="L11" s="17" t="s">
        <v>20</v>
      </c>
      <c r="M11" s="3">
        <v>0.3</v>
      </c>
      <c r="N11" s="17" t="s">
        <v>20</v>
      </c>
      <c r="O11" s="3">
        <v>0.4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5" x14ac:dyDescent="0.35">
      <c r="A12" s="5"/>
      <c r="B12" s="10" t="s">
        <v>21</v>
      </c>
      <c r="C12" s="11" t="s">
        <v>22</v>
      </c>
      <c r="D12" s="18" t="s">
        <v>23</v>
      </c>
      <c r="E12" s="10"/>
      <c r="F12" s="34">
        <f>+$D$3</f>
        <v>10000000</v>
      </c>
      <c r="G12" s="35"/>
      <c r="H12" s="34">
        <f>+F32</f>
        <v>11782180</v>
      </c>
      <c r="I12" s="35"/>
      <c r="J12" s="34">
        <f>+H32</f>
        <v>11172393.2741</v>
      </c>
      <c r="K12" s="35"/>
      <c r="L12" s="34">
        <f>+J32</f>
        <v>13224493.531213554</v>
      </c>
      <c r="M12" s="35"/>
      <c r="N12" s="34">
        <f>+L32</f>
        <v>16770469.553192563</v>
      </c>
      <c r="O12" s="3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5" x14ac:dyDescent="0.35">
      <c r="A13" s="5"/>
      <c r="B13" s="10" t="s">
        <v>24</v>
      </c>
      <c r="C13" s="11" t="s">
        <v>25</v>
      </c>
      <c r="D13" s="18" t="s">
        <v>26</v>
      </c>
      <c r="E13" s="10"/>
      <c r="F13" s="34">
        <f>F12*G11</f>
        <v>2000000</v>
      </c>
      <c r="G13" s="35"/>
      <c r="H13" s="34">
        <f>H12*I11</f>
        <v>-589109</v>
      </c>
      <c r="I13" s="35"/>
      <c r="J13" s="34">
        <f>J12*K11</f>
        <v>2234478.6548200003</v>
      </c>
      <c r="K13" s="35"/>
      <c r="L13" s="34">
        <f>L12*M11</f>
        <v>3967348.059364066</v>
      </c>
      <c r="M13" s="35"/>
      <c r="N13" s="34">
        <f>N12*O11</f>
        <v>6708187.8212770261</v>
      </c>
      <c r="O13" s="3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5" x14ac:dyDescent="0.35">
      <c r="A14" s="5"/>
      <c r="B14" s="10" t="s">
        <v>27</v>
      </c>
      <c r="C14" s="11" t="s">
        <v>28</v>
      </c>
      <c r="D14" s="18" t="s">
        <v>29</v>
      </c>
      <c r="E14" s="10"/>
      <c r="F14" s="34">
        <f>F12+F13</f>
        <v>12000000</v>
      </c>
      <c r="G14" s="35"/>
      <c r="H14" s="34">
        <f>H12+H13</f>
        <v>11193071</v>
      </c>
      <c r="I14" s="35"/>
      <c r="J14" s="34">
        <f>J12+J13</f>
        <v>13406871.928920001</v>
      </c>
      <c r="K14" s="35"/>
      <c r="L14" s="34">
        <f>L12+L13</f>
        <v>17191841.590577621</v>
      </c>
      <c r="M14" s="35"/>
      <c r="N14" s="34">
        <f>N12+N13</f>
        <v>23478657.374469589</v>
      </c>
      <c r="O14" s="3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5" x14ac:dyDescent="0.35">
      <c r="A15" s="5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5" x14ac:dyDescent="0.35">
      <c r="A16" s="5"/>
      <c r="B16" s="10" t="s">
        <v>30</v>
      </c>
      <c r="C16" s="11" t="s">
        <v>31</v>
      </c>
      <c r="D16" s="18" t="s">
        <v>32</v>
      </c>
      <c r="E16" s="10"/>
      <c r="F16" s="51">
        <f>(F12+F14)/2</f>
        <v>11000000</v>
      </c>
      <c r="G16" s="52"/>
      <c r="H16" s="51">
        <f>(H12+H14)/2</f>
        <v>11487625.5</v>
      </c>
      <c r="I16" s="52"/>
      <c r="J16" s="51">
        <f>(J12+J14)/2</f>
        <v>12289632.601509999</v>
      </c>
      <c r="K16" s="52"/>
      <c r="L16" s="51">
        <f>(L12+L14)/2</f>
        <v>15208167.560895588</v>
      </c>
      <c r="M16" s="52"/>
      <c r="N16" s="51">
        <f>(N12+N14)/2</f>
        <v>20124563.463831075</v>
      </c>
      <c r="O16" s="52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5" x14ac:dyDescent="0.35">
      <c r="A17" s="5"/>
      <c r="B17" s="39"/>
      <c r="C17" s="40"/>
      <c r="D17" s="40"/>
      <c r="E17" s="40"/>
      <c r="F17" s="40"/>
      <c r="G17" s="40"/>
      <c r="H17" s="40"/>
      <c r="I17" s="40"/>
      <c r="J17" s="40"/>
      <c r="K17" s="3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5" x14ac:dyDescent="0.35">
      <c r="A18" s="5"/>
      <c r="B18" s="10" t="s">
        <v>33</v>
      </c>
      <c r="C18" s="11" t="s">
        <v>34</v>
      </c>
      <c r="D18" s="18" t="s">
        <v>35</v>
      </c>
      <c r="E18" s="10"/>
      <c r="F18" s="34">
        <f>+F16*-$D$5</f>
        <v>-6599.9999999999991</v>
      </c>
      <c r="G18" s="35"/>
      <c r="H18" s="34">
        <f>+H16*-$D$5</f>
        <v>-6892.5752999999995</v>
      </c>
      <c r="I18" s="35"/>
      <c r="J18" s="34">
        <f>+J16*-$D$5</f>
        <v>-7373.7795609059995</v>
      </c>
      <c r="K18" s="35"/>
      <c r="L18" s="34">
        <f>+L16*-$D$5</f>
        <v>-9124.9005365373523</v>
      </c>
      <c r="M18" s="35"/>
      <c r="N18" s="34">
        <f>+N16*-$D$5</f>
        <v>-12074.738078298644</v>
      </c>
      <c r="O18" s="3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5" x14ac:dyDescent="0.35">
      <c r="A19" s="5"/>
      <c r="B19" s="10" t="s">
        <v>12</v>
      </c>
      <c r="C19" s="11" t="s">
        <v>36</v>
      </c>
      <c r="D19" s="18" t="s">
        <v>37</v>
      </c>
      <c r="E19" s="10"/>
      <c r="F19" s="34">
        <f>+F16*-$D$8</f>
        <v>-13199.999999999998</v>
      </c>
      <c r="G19" s="35"/>
      <c r="H19" s="34">
        <f>+H16*-$D$8</f>
        <v>-13785.150599999999</v>
      </c>
      <c r="I19" s="35"/>
      <c r="J19" s="34">
        <f>+J16*-$D$8</f>
        <v>-14747.559121811999</v>
      </c>
      <c r="K19" s="35"/>
      <c r="L19" s="34">
        <f>+L16*-$D$8</f>
        <v>-18249.801073074705</v>
      </c>
      <c r="M19" s="35"/>
      <c r="N19" s="34">
        <f>+N16*-$D$8</f>
        <v>-24149.476156597288</v>
      </c>
      <c r="O19" s="3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5" x14ac:dyDescent="0.35">
      <c r="A20" s="5"/>
      <c r="B20" s="10" t="s">
        <v>38</v>
      </c>
      <c r="C20" s="11" t="s">
        <v>39</v>
      </c>
      <c r="D20" s="10" t="s">
        <v>40</v>
      </c>
      <c r="E20" s="10"/>
      <c r="F20" s="34">
        <f>-F16*$D$4</f>
        <v>0</v>
      </c>
      <c r="G20" s="35"/>
      <c r="H20" s="34">
        <f>-H16*$D$4</f>
        <v>0</v>
      </c>
      <c r="I20" s="35"/>
      <c r="J20" s="34">
        <f>-J16*$D$4</f>
        <v>0</v>
      </c>
      <c r="K20" s="35"/>
      <c r="L20" s="34">
        <f>-L16*$D$4</f>
        <v>0</v>
      </c>
      <c r="M20" s="35"/>
      <c r="N20" s="34">
        <f>-N16*$D$4</f>
        <v>0</v>
      </c>
      <c r="O20" s="35"/>
      <c r="P20" s="19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5"/>
      <c r="B21" s="10" t="s">
        <v>41</v>
      </c>
      <c r="C21" s="11" t="s">
        <v>42</v>
      </c>
      <c r="D21" s="10" t="s">
        <v>43</v>
      </c>
      <c r="E21" s="10"/>
      <c r="F21" s="34">
        <f>+F18+F20+F19</f>
        <v>-19799.999999999996</v>
      </c>
      <c r="G21" s="35"/>
      <c r="H21" s="34">
        <f>+H18+H20+H19</f>
        <v>-20677.725899999998</v>
      </c>
      <c r="I21" s="35"/>
      <c r="J21" s="34">
        <f>+J18+J20+J19</f>
        <v>-22121.338682718</v>
      </c>
      <c r="K21" s="35"/>
      <c r="L21" s="34">
        <f>+L18+L20+L19</f>
        <v>-27374.701609612057</v>
      </c>
      <c r="M21" s="35"/>
      <c r="N21" s="34">
        <f>+N18+N20+N19</f>
        <v>-36224.214234895931</v>
      </c>
      <c r="O21" s="3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5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5"/>
      <c r="B23" s="10" t="s">
        <v>44</v>
      </c>
      <c r="C23" s="11" t="s">
        <v>45</v>
      </c>
      <c r="D23" s="10" t="s">
        <v>46</v>
      </c>
      <c r="E23" s="20"/>
      <c r="F23" s="34">
        <f>F14+F21</f>
        <v>11980200</v>
      </c>
      <c r="G23" s="35"/>
      <c r="H23" s="34">
        <f>H14+H21</f>
        <v>11172393.2741</v>
      </c>
      <c r="I23" s="35"/>
      <c r="J23" s="34">
        <f>J14+J21</f>
        <v>13384750.590237282</v>
      </c>
      <c r="K23" s="35"/>
      <c r="L23" s="34">
        <f>L14+L21</f>
        <v>17164466.88896801</v>
      </c>
      <c r="M23" s="35"/>
      <c r="N23" s="34">
        <f>N14+N21</f>
        <v>23442433.160234693</v>
      </c>
      <c r="O23" s="35"/>
      <c r="P23" s="5"/>
      <c r="Q23" s="21"/>
      <c r="R23" s="22"/>
      <c r="S23" s="22"/>
      <c r="T23" s="22"/>
      <c r="U23" s="23"/>
      <c r="V23" s="5"/>
      <c r="W23" s="5"/>
      <c r="X23" s="5"/>
      <c r="Y23" s="5"/>
      <c r="Z23" s="5"/>
    </row>
    <row r="24" spans="1:26" ht="15.75" customHeight="1" x14ac:dyDescent="0.35">
      <c r="A24" s="5"/>
      <c r="B24" s="20" t="s">
        <v>47</v>
      </c>
      <c r="C24" s="11" t="s">
        <v>48</v>
      </c>
      <c r="D24" s="10"/>
      <c r="E24" s="20"/>
      <c r="F24" s="34">
        <f>F12</f>
        <v>10000000</v>
      </c>
      <c r="G24" s="35"/>
      <c r="H24" s="34">
        <f>+F36</f>
        <v>11782180</v>
      </c>
      <c r="I24" s="35"/>
      <c r="J24" s="34">
        <f>+H36</f>
        <v>11782180</v>
      </c>
      <c r="K24" s="35"/>
      <c r="L24" s="34">
        <f>+J36</f>
        <v>13224493.531213554</v>
      </c>
      <c r="M24" s="35"/>
      <c r="N24" s="34">
        <f>+L36</f>
        <v>16770469.553192563</v>
      </c>
      <c r="O24" s="35"/>
      <c r="P24" s="5"/>
      <c r="Q24" s="5"/>
      <c r="R24" s="5"/>
      <c r="S24" s="5"/>
      <c r="T24" s="5"/>
      <c r="U24" s="23"/>
      <c r="V24" s="5"/>
      <c r="W24" s="5"/>
      <c r="X24" s="5"/>
      <c r="Y24" s="5"/>
      <c r="Z24" s="5"/>
    </row>
    <row r="25" spans="1:26" ht="15.75" customHeight="1" x14ac:dyDescent="0.35">
      <c r="A25" s="5"/>
      <c r="B25" s="24" t="s">
        <v>49</v>
      </c>
      <c r="C25" s="11" t="s">
        <v>50</v>
      </c>
      <c r="D25" s="42" t="s">
        <v>77</v>
      </c>
      <c r="E25" s="35"/>
      <c r="F25" s="43">
        <f>F12*(1+$D$7)</f>
        <v>10000000</v>
      </c>
      <c r="G25" s="35"/>
      <c r="H25" s="43">
        <f>MAX(F25*(1+$D$7),F32*(1+$D$7))</f>
        <v>11782180</v>
      </c>
      <c r="I25" s="35"/>
      <c r="J25" s="43">
        <f>MAX(H25*(1+$D$7),H32*(1+$D$7))</f>
        <v>11782180</v>
      </c>
      <c r="K25" s="35"/>
      <c r="L25" s="43">
        <f>MAX(J25*(1+$D$7),J32*(1+$D$7))</f>
        <v>13224493.531213554</v>
      </c>
      <c r="M25" s="35"/>
      <c r="N25" s="43">
        <f>MAX(L25*(1+$D$7),L32*(1+$D$7))</f>
        <v>16770469.553192563</v>
      </c>
      <c r="O25" s="35"/>
      <c r="P25" s="5"/>
      <c r="Q25" s="14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5"/>
      <c r="B26" s="24"/>
      <c r="C26" s="11"/>
      <c r="D26" s="25"/>
      <c r="E26" s="25"/>
      <c r="F26" s="34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5"/>
      <c r="B27" s="20" t="s">
        <v>51</v>
      </c>
      <c r="C27" s="11" t="s">
        <v>52</v>
      </c>
      <c r="D27" s="26" t="s">
        <v>53</v>
      </c>
      <c r="E27" s="26"/>
      <c r="F27" s="38">
        <f>IF(F23&gt;F25,((F23-F25)/F12),0)</f>
        <v>0.19802</v>
      </c>
      <c r="G27" s="35"/>
      <c r="H27" s="38">
        <f>IF(H23&gt;H25,((H23-H25)/H12),0)</f>
        <v>0</v>
      </c>
      <c r="I27" s="35"/>
      <c r="J27" s="38">
        <f>IF(J23&gt;J25,((J23-J25)/J12),0)</f>
        <v>0.14344022367637058</v>
      </c>
      <c r="K27" s="35"/>
      <c r="L27" s="38">
        <f>IF(L23&gt;L25,((L23-L25)/L12),0)</f>
        <v>0.29793000000000014</v>
      </c>
      <c r="M27" s="35"/>
      <c r="N27" s="38">
        <f>IF(N23&gt;N25,((N23-N25)/N12),0)</f>
        <v>0.39784000000000003</v>
      </c>
      <c r="O27" s="3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5"/>
      <c r="B28" s="24" t="s">
        <v>54</v>
      </c>
      <c r="C28" s="11" t="s">
        <v>55</v>
      </c>
      <c r="D28" s="25" t="s">
        <v>56</v>
      </c>
      <c r="E28" s="25"/>
      <c r="F28" s="38">
        <f>F27*$D$6</f>
        <v>1.9802E-2</v>
      </c>
      <c r="G28" s="35"/>
      <c r="H28" s="38">
        <f>H27*$D$6</f>
        <v>0</v>
      </c>
      <c r="I28" s="35"/>
      <c r="J28" s="38">
        <f>J27*$D$6</f>
        <v>1.4344022367637058E-2</v>
      </c>
      <c r="K28" s="35"/>
      <c r="L28" s="38">
        <f>L27*$D$6</f>
        <v>2.9793000000000014E-2</v>
      </c>
      <c r="M28" s="35"/>
      <c r="N28" s="38">
        <f>N27*$D$6</f>
        <v>3.9784000000000007E-2</v>
      </c>
      <c r="O28" s="3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5"/>
      <c r="B29" s="24" t="s">
        <v>57</v>
      </c>
      <c r="C29" s="11" t="s">
        <v>58</v>
      </c>
      <c r="D29" s="25" t="s">
        <v>59</v>
      </c>
      <c r="E29" s="25"/>
      <c r="F29" s="34">
        <f>F28*F12</f>
        <v>198020</v>
      </c>
      <c r="G29" s="41"/>
      <c r="H29" s="34">
        <f>H28*H12</f>
        <v>0</v>
      </c>
      <c r="I29" s="41"/>
      <c r="J29" s="34">
        <f>J28*J12</f>
        <v>160257.05902372822</v>
      </c>
      <c r="K29" s="41"/>
      <c r="L29" s="34">
        <f>L28*L12</f>
        <v>393997.33577544556</v>
      </c>
      <c r="M29" s="41"/>
      <c r="N29" s="34">
        <f>N28*N12</f>
        <v>667196.36070421303</v>
      </c>
      <c r="O29" s="41"/>
      <c r="P29" s="27"/>
      <c r="Q29" s="27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5"/>
      <c r="B30" s="10" t="s">
        <v>60</v>
      </c>
      <c r="C30" s="11" t="s">
        <v>61</v>
      </c>
      <c r="D30" s="26"/>
      <c r="E30" s="26"/>
      <c r="F30" s="34" t="str">
        <f>IF(F29&gt;0,"Yes","No Pref fee")</f>
        <v>Yes</v>
      </c>
      <c r="G30" s="35"/>
      <c r="H30" s="34" t="str">
        <f>IF(H29&gt;0,"Yes","No Pref fee")</f>
        <v>No Pref fee</v>
      </c>
      <c r="I30" s="35"/>
      <c r="J30" s="34" t="str">
        <f>IF(J29&gt;0,"Yes","No Pref fee")</f>
        <v>Yes</v>
      </c>
      <c r="K30" s="35"/>
      <c r="L30" s="34" t="str">
        <f>IF(L29&gt;0,"Yes","No Pref fee")</f>
        <v>Yes</v>
      </c>
      <c r="M30" s="35"/>
      <c r="N30" s="34" t="str">
        <f>IF(N29&gt;0,"Yes","No Pref fee")</f>
        <v>Yes</v>
      </c>
      <c r="O30" s="35"/>
      <c r="P30" s="19"/>
      <c r="Q30" s="19"/>
      <c r="R30" s="5"/>
      <c r="S30" s="5"/>
      <c r="T30" s="5"/>
      <c r="U30" s="19"/>
      <c r="V30" s="5"/>
      <c r="W30" s="5"/>
      <c r="X30" s="5"/>
      <c r="Y30" s="5"/>
      <c r="Z30" s="5"/>
    </row>
    <row r="31" spans="1:26" ht="15.75" customHeight="1" x14ac:dyDescent="0.35">
      <c r="A31" s="5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10" t="s">
        <v>62</v>
      </c>
      <c r="C32" s="11" t="s">
        <v>63</v>
      </c>
      <c r="D32" s="10" t="s">
        <v>64</v>
      </c>
      <c r="E32" s="10"/>
      <c r="F32" s="34">
        <f>+F23-F29</f>
        <v>11782180</v>
      </c>
      <c r="G32" s="41"/>
      <c r="H32" s="34">
        <f>+H23-H29</f>
        <v>11172393.2741</v>
      </c>
      <c r="I32" s="41"/>
      <c r="J32" s="34">
        <f>+J23-J29</f>
        <v>13224493.531213554</v>
      </c>
      <c r="K32" s="41"/>
      <c r="L32" s="34">
        <f>+L23-L29</f>
        <v>16770469.553192563</v>
      </c>
      <c r="M32" s="41"/>
      <c r="N32" s="34">
        <f>+N23-N29</f>
        <v>22775236.79953048</v>
      </c>
      <c r="O32" s="41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10" t="s">
        <v>65</v>
      </c>
      <c r="C33" s="11" t="s">
        <v>66</v>
      </c>
      <c r="D33" s="10" t="s">
        <v>67</v>
      </c>
      <c r="E33" s="10"/>
      <c r="F33" s="38">
        <f>+F32/F12-1</f>
        <v>0.17821799999999999</v>
      </c>
      <c r="G33" s="35"/>
      <c r="H33" s="38">
        <f>+H32/H12-1</f>
        <v>-5.1754999999999995E-2</v>
      </c>
      <c r="I33" s="35"/>
      <c r="J33" s="38">
        <f>+J32/J12-1</f>
        <v>0.18367597763236287</v>
      </c>
      <c r="K33" s="35"/>
      <c r="L33" s="38">
        <f>+L32/L12-1</f>
        <v>0.26813700000000007</v>
      </c>
      <c r="M33" s="35"/>
      <c r="N33" s="38">
        <f>+N32/N12-1</f>
        <v>0.35805599999999993</v>
      </c>
      <c r="O33" s="3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20" t="s">
        <v>68</v>
      </c>
      <c r="C34" s="11" t="s">
        <v>69</v>
      </c>
      <c r="D34" s="26" t="s">
        <v>70</v>
      </c>
      <c r="E34" s="26"/>
      <c r="F34" s="38">
        <f>(F32/F12)-1</f>
        <v>0.17821799999999999</v>
      </c>
      <c r="G34" s="35"/>
      <c r="H34" s="38">
        <f>(H32/F12)^(1/2)-1</f>
        <v>5.6995424498138547E-2</v>
      </c>
      <c r="I34" s="35"/>
      <c r="J34" s="38">
        <f>(J32/F12)^(1/3)-1</f>
        <v>9.7639387618776441E-2</v>
      </c>
      <c r="K34" s="35"/>
      <c r="L34" s="38">
        <f>(L32/F12)^(1/4)-1</f>
        <v>0.13798439221700098</v>
      </c>
      <c r="M34" s="35"/>
      <c r="N34" s="38">
        <f>(N32/F12)^(1/5)-1</f>
        <v>0.17894238124138662</v>
      </c>
      <c r="O34" s="3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10" t="s">
        <v>71</v>
      </c>
      <c r="C36" s="11" t="s">
        <v>69</v>
      </c>
      <c r="D36" s="10" t="s">
        <v>72</v>
      </c>
      <c r="E36" s="10"/>
      <c r="F36" s="34">
        <f>MAX(F32,F25)</f>
        <v>11782180</v>
      </c>
      <c r="G36" s="35"/>
      <c r="H36" s="34">
        <f t="shared" ref="H36" si="0">MAX(H32,H25)</f>
        <v>11782180</v>
      </c>
      <c r="I36" s="35"/>
      <c r="J36" s="34">
        <f t="shared" ref="J36" si="1">MAX(J32,J25)</f>
        <v>13224493.531213554</v>
      </c>
      <c r="K36" s="35"/>
      <c r="L36" s="34">
        <f t="shared" ref="L36" si="2">MAX(L32,L25)</f>
        <v>16770469.553192563</v>
      </c>
      <c r="M36" s="35"/>
      <c r="N36" s="34">
        <f t="shared" ref="N36" si="3">MAX(N32,N25)</f>
        <v>22775236.79953048</v>
      </c>
      <c r="O36" s="3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12"/>
      <c r="C37" s="13"/>
      <c r="D37" s="12"/>
      <c r="E37" s="1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12"/>
      <c r="C38" s="13"/>
      <c r="D38" s="12"/>
      <c r="E38" s="1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36" t="s">
        <v>73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5.5" customHeight="1" x14ac:dyDescent="0.35">
      <c r="A40" s="28">
        <v>1</v>
      </c>
      <c r="B40" s="31" t="s">
        <v>76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5.5" customHeight="1" x14ac:dyDescent="0.35">
      <c r="A41" s="28">
        <v>2</v>
      </c>
      <c r="B41" s="31" t="s">
        <v>75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5.5" customHeight="1" x14ac:dyDescent="0.35">
      <c r="A42" s="28">
        <v>3</v>
      </c>
      <c r="B42" s="31" t="s">
        <v>74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28">
        <v>4</v>
      </c>
      <c r="B43" s="31" t="s">
        <v>78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12"/>
      <c r="C44" s="13"/>
      <c r="D44" s="12"/>
      <c r="E44" s="1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12"/>
      <c r="C45" s="13"/>
      <c r="D45" s="12"/>
      <c r="E45" s="1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12"/>
      <c r="C46" s="13"/>
      <c r="D46" s="12"/>
      <c r="E46" s="1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29"/>
      <c r="C47" s="13"/>
      <c r="D47" s="12"/>
      <c r="E47" s="1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13"/>
      <c r="D48" s="12"/>
      <c r="E48" s="1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13"/>
      <c r="D49" s="12"/>
      <c r="E49" s="1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13"/>
      <c r="D50" s="12"/>
      <c r="E50" s="1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12"/>
      <c r="C51" s="13"/>
      <c r="D51" s="12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12"/>
      <c r="C52" s="13"/>
      <c r="D52" s="12"/>
      <c r="E52" s="1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12"/>
      <c r="C53" s="13"/>
      <c r="D53" s="12"/>
      <c r="E53" s="1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12"/>
      <c r="C54" s="13"/>
      <c r="D54" s="12"/>
      <c r="E54" s="1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12"/>
      <c r="C55" s="13"/>
      <c r="D55" s="12"/>
      <c r="E55" s="1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12"/>
      <c r="C56" s="13"/>
      <c r="D56" s="12"/>
      <c r="E56" s="1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12"/>
      <c r="C57" s="13"/>
      <c r="D57" s="12"/>
      <c r="E57" s="1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12"/>
      <c r="C58" s="13"/>
      <c r="D58" s="12"/>
      <c r="E58" s="1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12"/>
      <c r="C59" s="13"/>
      <c r="D59" s="12"/>
      <c r="E59" s="1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12"/>
      <c r="C60" s="13"/>
      <c r="D60" s="12"/>
      <c r="E60" s="1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12"/>
      <c r="C61" s="13"/>
      <c r="D61" s="12"/>
      <c r="E61" s="1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12"/>
      <c r="C62" s="13"/>
      <c r="D62" s="12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12"/>
      <c r="C63" s="13"/>
      <c r="D63" s="12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12"/>
      <c r="C64" s="13"/>
      <c r="D64" s="12"/>
      <c r="E64" s="1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12"/>
      <c r="C65" s="13"/>
      <c r="D65" s="12"/>
      <c r="E65" s="1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12"/>
      <c r="C66" s="13"/>
      <c r="D66" s="12"/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12"/>
      <c r="C67" s="13"/>
      <c r="D67" s="12"/>
      <c r="E67" s="1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12"/>
      <c r="C68" s="13"/>
      <c r="D68" s="12"/>
      <c r="E68" s="1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12"/>
      <c r="C69" s="13"/>
      <c r="D69" s="12"/>
      <c r="E69" s="1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12"/>
      <c r="C70" s="13"/>
      <c r="D70" s="12"/>
      <c r="E70" s="1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12"/>
      <c r="C71" s="13"/>
      <c r="D71" s="12"/>
      <c r="E71" s="1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12"/>
      <c r="C72" s="13"/>
      <c r="D72" s="12"/>
      <c r="E72" s="1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12"/>
      <c r="C73" s="13"/>
      <c r="D73" s="12"/>
      <c r="E73" s="1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12"/>
      <c r="C74" s="13"/>
      <c r="D74" s="12"/>
      <c r="E74" s="1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12"/>
      <c r="C75" s="13"/>
      <c r="D75" s="12"/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12"/>
      <c r="C76" s="13"/>
      <c r="D76" s="12"/>
      <c r="E76" s="1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12"/>
      <c r="C77" s="13"/>
      <c r="D77" s="12"/>
      <c r="E77" s="1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12"/>
      <c r="C78" s="13"/>
      <c r="D78" s="12"/>
      <c r="E78" s="1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12"/>
      <c r="C79" s="13"/>
      <c r="D79" s="12"/>
      <c r="E79" s="1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12"/>
      <c r="C80" s="13"/>
      <c r="D80" s="12"/>
      <c r="E80" s="1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12"/>
      <c r="C81" s="13"/>
      <c r="D81" s="12"/>
      <c r="E81" s="1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12"/>
      <c r="C82" s="13"/>
      <c r="D82" s="12"/>
      <c r="E82" s="1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12"/>
      <c r="C83" s="13"/>
      <c r="D83" s="12"/>
      <c r="E83" s="1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12"/>
      <c r="C84" s="13"/>
      <c r="D84" s="12"/>
      <c r="E84" s="1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12"/>
      <c r="C85" s="13"/>
      <c r="D85" s="12"/>
      <c r="E85" s="1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12"/>
      <c r="C86" s="13"/>
      <c r="D86" s="12"/>
      <c r="E86" s="1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12"/>
      <c r="C87" s="13"/>
      <c r="D87" s="12"/>
      <c r="E87" s="1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12"/>
      <c r="C88" s="13"/>
      <c r="D88" s="12"/>
      <c r="E88" s="1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12"/>
      <c r="C89" s="13"/>
      <c r="D89" s="12"/>
      <c r="E89" s="1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12"/>
      <c r="C90" s="13"/>
      <c r="D90" s="12"/>
      <c r="E90" s="1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12"/>
      <c r="C91" s="13"/>
      <c r="D91" s="12"/>
      <c r="E91" s="1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12"/>
      <c r="C92" s="13"/>
      <c r="D92" s="12"/>
      <c r="E92" s="1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12"/>
      <c r="C93" s="13"/>
      <c r="D93" s="12"/>
      <c r="E93" s="1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12"/>
      <c r="C94" s="13"/>
      <c r="D94" s="12"/>
      <c r="E94" s="1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12"/>
      <c r="C95" s="13"/>
      <c r="D95" s="12"/>
      <c r="E95" s="1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12"/>
      <c r="C96" s="13"/>
      <c r="D96" s="12"/>
      <c r="E96" s="1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12"/>
      <c r="C97" s="13"/>
      <c r="D97" s="12"/>
      <c r="E97" s="1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12"/>
      <c r="C98" s="13"/>
      <c r="D98" s="12"/>
      <c r="E98" s="1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12"/>
      <c r="C99" s="13"/>
      <c r="D99" s="12"/>
      <c r="E99" s="1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12"/>
      <c r="C100" s="13"/>
      <c r="D100" s="12"/>
      <c r="E100" s="1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12"/>
      <c r="C101" s="13"/>
      <c r="D101" s="12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12"/>
      <c r="C102" s="13"/>
      <c r="D102" s="12"/>
      <c r="E102" s="1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12"/>
      <c r="C103" s="13"/>
      <c r="D103" s="12"/>
      <c r="E103" s="1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12"/>
      <c r="C104" s="13"/>
      <c r="D104" s="12"/>
      <c r="E104" s="1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12"/>
      <c r="C105" s="13"/>
      <c r="D105" s="12"/>
      <c r="E105" s="1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12"/>
      <c r="C106" s="13"/>
      <c r="D106" s="12"/>
      <c r="E106" s="1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12"/>
      <c r="C107" s="13"/>
      <c r="D107" s="12"/>
      <c r="E107" s="1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12"/>
      <c r="C108" s="13"/>
      <c r="D108" s="12"/>
      <c r="E108" s="1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12"/>
      <c r="C109" s="13"/>
      <c r="D109" s="12"/>
      <c r="E109" s="1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12"/>
      <c r="C110" s="13"/>
      <c r="D110" s="12"/>
      <c r="E110" s="1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12"/>
      <c r="C111" s="13"/>
      <c r="D111" s="12"/>
      <c r="E111" s="1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12"/>
      <c r="C112" s="13"/>
      <c r="D112" s="12"/>
      <c r="E112" s="1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12"/>
      <c r="C113" s="13"/>
      <c r="D113" s="12"/>
      <c r="E113" s="1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12"/>
      <c r="C114" s="13"/>
      <c r="D114" s="12"/>
      <c r="E114" s="1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12"/>
      <c r="C115" s="13"/>
      <c r="D115" s="12"/>
      <c r="E115" s="1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12"/>
      <c r="C116" s="13"/>
      <c r="D116" s="12"/>
      <c r="E116" s="1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12"/>
      <c r="C117" s="13"/>
      <c r="D117" s="12"/>
      <c r="E117" s="1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12"/>
      <c r="C118" s="13"/>
      <c r="D118" s="12"/>
      <c r="E118" s="1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12"/>
      <c r="C119" s="13"/>
      <c r="D119" s="12"/>
      <c r="E119" s="1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12"/>
      <c r="C120" s="13"/>
      <c r="D120" s="12"/>
      <c r="E120" s="1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12"/>
      <c r="C121" s="13"/>
      <c r="D121" s="12"/>
      <c r="E121" s="1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12"/>
      <c r="C122" s="13"/>
      <c r="D122" s="12"/>
      <c r="E122" s="1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12"/>
      <c r="C123" s="13"/>
      <c r="D123" s="12"/>
      <c r="E123" s="1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12"/>
      <c r="C124" s="13"/>
      <c r="D124" s="12"/>
      <c r="E124" s="1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12"/>
      <c r="C125" s="13"/>
      <c r="D125" s="12"/>
      <c r="E125" s="1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12"/>
      <c r="C126" s="13"/>
      <c r="D126" s="12"/>
      <c r="E126" s="1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12"/>
      <c r="C127" s="13"/>
      <c r="D127" s="12"/>
      <c r="E127" s="1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12"/>
      <c r="C128" s="13"/>
      <c r="D128" s="12"/>
      <c r="E128" s="1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12"/>
      <c r="C129" s="13"/>
      <c r="D129" s="12"/>
      <c r="E129" s="1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12"/>
      <c r="C130" s="13"/>
      <c r="D130" s="12"/>
      <c r="E130" s="1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12"/>
      <c r="C131" s="13"/>
      <c r="D131" s="12"/>
      <c r="E131" s="1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12"/>
      <c r="C132" s="13"/>
      <c r="D132" s="12"/>
      <c r="E132" s="1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12"/>
      <c r="C133" s="13"/>
      <c r="D133" s="12"/>
      <c r="E133" s="1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12"/>
      <c r="C134" s="13"/>
      <c r="D134" s="12"/>
      <c r="E134" s="1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12"/>
      <c r="C135" s="13"/>
      <c r="D135" s="12"/>
      <c r="E135" s="1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12"/>
      <c r="C136" s="13"/>
      <c r="D136" s="12"/>
      <c r="E136" s="1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12"/>
      <c r="C137" s="13"/>
      <c r="D137" s="12"/>
      <c r="E137" s="1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12"/>
      <c r="C138" s="13"/>
      <c r="D138" s="12"/>
      <c r="E138" s="1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12"/>
      <c r="C139" s="13"/>
      <c r="D139" s="12"/>
      <c r="E139" s="1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12"/>
      <c r="C140" s="13"/>
      <c r="D140" s="12"/>
      <c r="E140" s="1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12"/>
      <c r="C141" s="13"/>
      <c r="D141" s="12"/>
      <c r="E141" s="1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12"/>
      <c r="C142" s="13"/>
      <c r="D142" s="12"/>
      <c r="E142" s="1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12"/>
      <c r="C143" s="13"/>
      <c r="D143" s="12"/>
      <c r="E143" s="1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12"/>
      <c r="C144" s="13"/>
      <c r="D144" s="12"/>
      <c r="E144" s="1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12"/>
      <c r="C145" s="13"/>
      <c r="D145" s="12"/>
      <c r="E145" s="1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12"/>
      <c r="C146" s="13"/>
      <c r="D146" s="12"/>
      <c r="E146" s="1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12"/>
      <c r="C147" s="13"/>
      <c r="D147" s="12"/>
      <c r="E147" s="1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12"/>
      <c r="C148" s="13"/>
      <c r="D148" s="12"/>
      <c r="E148" s="1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12"/>
      <c r="C149" s="13"/>
      <c r="D149" s="12"/>
      <c r="E149" s="1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12"/>
      <c r="C150" s="13"/>
      <c r="D150" s="12"/>
      <c r="E150" s="1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12"/>
      <c r="C151" s="13"/>
      <c r="D151" s="12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12"/>
      <c r="C152" s="13"/>
      <c r="D152" s="12"/>
      <c r="E152" s="1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12"/>
      <c r="C153" s="13"/>
      <c r="D153" s="12"/>
      <c r="E153" s="1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12"/>
      <c r="C154" s="13"/>
      <c r="D154" s="12"/>
      <c r="E154" s="1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12"/>
      <c r="C155" s="13"/>
      <c r="D155" s="12"/>
      <c r="E155" s="1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12"/>
      <c r="C156" s="13"/>
      <c r="D156" s="12"/>
      <c r="E156" s="1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12"/>
      <c r="C157" s="13"/>
      <c r="D157" s="12"/>
      <c r="E157" s="1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12"/>
      <c r="C158" s="13"/>
      <c r="D158" s="12"/>
      <c r="E158" s="1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12"/>
      <c r="C159" s="13"/>
      <c r="D159" s="12"/>
      <c r="E159" s="1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12"/>
      <c r="C160" s="13"/>
      <c r="D160" s="12"/>
      <c r="E160" s="1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12"/>
      <c r="C161" s="13"/>
      <c r="D161" s="12"/>
      <c r="E161" s="1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12"/>
      <c r="C162" s="13"/>
      <c r="D162" s="12"/>
      <c r="E162" s="1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12"/>
      <c r="C163" s="13"/>
      <c r="D163" s="12"/>
      <c r="E163" s="1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12"/>
      <c r="C164" s="13"/>
      <c r="D164" s="12"/>
      <c r="E164" s="1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12"/>
      <c r="C165" s="13"/>
      <c r="D165" s="12"/>
      <c r="E165" s="1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12"/>
      <c r="C166" s="13"/>
      <c r="D166" s="12"/>
      <c r="E166" s="1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12"/>
      <c r="C167" s="13"/>
      <c r="D167" s="12"/>
      <c r="E167" s="1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12"/>
      <c r="C168" s="13"/>
      <c r="D168" s="12"/>
      <c r="E168" s="1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12"/>
      <c r="C169" s="13"/>
      <c r="D169" s="12"/>
      <c r="E169" s="1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12"/>
      <c r="C170" s="13"/>
      <c r="D170" s="12"/>
      <c r="E170" s="1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12"/>
      <c r="C171" s="13"/>
      <c r="D171" s="12"/>
      <c r="E171" s="1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12"/>
      <c r="C172" s="13"/>
      <c r="D172" s="12"/>
      <c r="E172" s="1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12"/>
      <c r="C173" s="13"/>
      <c r="D173" s="12"/>
      <c r="E173" s="1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12"/>
      <c r="C174" s="13"/>
      <c r="D174" s="12"/>
      <c r="E174" s="1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12"/>
      <c r="C175" s="13"/>
      <c r="D175" s="12"/>
      <c r="E175" s="1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12"/>
      <c r="C176" s="13"/>
      <c r="D176" s="12"/>
      <c r="E176" s="1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12"/>
      <c r="C177" s="13"/>
      <c r="D177" s="12"/>
      <c r="E177" s="1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12"/>
      <c r="C178" s="13"/>
      <c r="D178" s="12"/>
      <c r="E178" s="1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12"/>
      <c r="C179" s="13"/>
      <c r="D179" s="12"/>
      <c r="E179" s="1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12"/>
      <c r="C180" s="13"/>
      <c r="D180" s="12"/>
      <c r="E180" s="1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12"/>
      <c r="C181" s="13"/>
      <c r="D181" s="12"/>
      <c r="E181" s="1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12"/>
      <c r="C182" s="13"/>
      <c r="D182" s="12"/>
      <c r="E182" s="1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12"/>
      <c r="C183" s="13"/>
      <c r="D183" s="12"/>
      <c r="E183" s="1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12"/>
      <c r="C184" s="13"/>
      <c r="D184" s="12"/>
      <c r="E184" s="1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12"/>
      <c r="C185" s="13"/>
      <c r="D185" s="12"/>
      <c r="E185" s="1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12"/>
      <c r="C186" s="13"/>
      <c r="D186" s="12"/>
      <c r="E186" s="1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12"/>
      <c r="C187" s="13"/>
      <c r="D187" s="12"/>
      <c r="E187" s="1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12"/>
      <c r="C188" s="13"/>
      <c r="D188" s="12"/>
      <c r="E188" s="1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12"/>
      <c r="C189" s="13"/>
      <c r="D189" s="12"/>
      <c r="E189" s="1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12"/>
      <c r="C190" s="13"/>
      <c r="D190" s="12"/>
      <c r="E190" s="1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12"/>
      <c r="C191" s="13"/>
      <c r="D191" s="12"/>
      <c r="E191" s="1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12"/>
      <c r="C192" s="13"/>
      <c r="D192" s="12"/>
      <c r="E192" s="1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12"/>
      <c r="C193" s="13"/>
      <c r="D193" s="12"/>
      <c r="E193" s="1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12"/>
      <c r="C194" s="13"/>
      <c r="D194" s="12"/>
      <c r="E194" s="1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12"/>
      <c r="C195" s="13"/>
      <c r="D195" s="12"/>
      <c r="E195" s="1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12"/>
      <c r="C196" s="13"/>
      <c r="D196" s="12"/>
      <c r="E196" s="1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12"/>
      <c r="C197" s="13"/>
      <c r="D197" s="12"/>
      <c r="E197" s="1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12"/>
      <c r="C198" s="13"/>
      <c r="D198" s="12"/>
      <c r="E198" s="1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12"/>
      <c r="C199" s="13"/>
      <c r="D199" s="12"/>
      <c r="E199" s="1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12"/>
      <c r="C200" s="13"/>
      <c r="D200" s="12"/>
      <c r="E200" s="1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12"/>
      <c r="C201" s="13"/>
      <c r="D201" s="12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12"/>
      <c r="C202" s="13"/>
      <c r="D202" s="12"/>
      <c r="E202" s="1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12"/>
      <c r="C203" s="13"/>
      <c r="D203" s="12"/>
      <c r="E203" s="1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12"/>
      <c r="C204" s="13"/>
      <c r="D204" s="12"/>
      <c r="E204" s="1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12"/>
      <c r="C205" s="13"/>
      <c r="D205" s="12"/>
      <c r="E205" s="1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12"/>
      <c r="C206" s="13"/>
      <c r="D206" s="12"/>
      <c r="E206" s="1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12"/>
      <c r="C207" s="13"/>
      <c r="D207" s="12"/>
      <c r="E207" s="1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12"/>
      <c r="C208" s="13"/>
      <c r="D208" s="12"/>
      <c r="E208" s="1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12"/>
      <c r="C209" s="13"/>
      <c r="D209" s="12"/>
      <c r="E209" s="1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12"/>
      <c r="C210" s="13"/>
      <c r="D210" s="12"/>
      <c r="E210" s="1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12"/>
      <c r="C211" s="13"/>
      <c r="D211" s="12"/>
      <c r="E211" s="1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12"/>
      <c r="C212" s="13"/>
      <c r="D212" s="12"/>
      <c r="E212" s="1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12"/>
      <c r="C213" s="13"/>
      <c r="D213" s="12"/>
      <c r="E213" s="1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12"/>
      <c r="C214" s="13"/>
      <c r="D214" s="12"/>
      <c r="E214" s="1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12"/>
      <c r="C215" s="13"/>
      <c r="D215" s="12"/>
      <c r="E215" s="1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12"/>
      <c r="C216" s="13"/>
      <c r="D216" s="12"/>
      <c r="E216" s="1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12"/>
      <c r="C217" s="13"/>
      <c r="D217" s="12"/>
      <c r="E217" s="1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12"/>
      <c r="C218" s="13"/>
      <c r="D218" s="12"/>
      <c r="E218" s="1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12"/>
      <c r="C219" s="13"/>
      <c r="D219" s="12"/>
      <c r="E219" s="1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12"/>
      <c r="C220" s="13"/>
      <c r="D220" s="12"/>
      <c r="E220" s="1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12"/>
      <c r="C221" s="13"/>
      <c r="D221" s="12"/>
      <c r="E221" s="1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12"/>
      <c r="C222" s="13"/>
      <c r="D222" s="12"/>
      <c r="E222" s="1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12"/>
      <c r="C223" s="13"/>
      <c r="D223" s="12"/>
      <c r="E223" s="1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12"/>
      <c r="C224" s="13"/>
      <c r="D224" s="12"/>
      <c r="E224" s="1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12"/>
      <c r="C225" s="13"/>
      <c r="D225" s="12"/>
      <c r="E225" s="1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12"/>
      <c r="C226" s="13"/>
      <c r="D226" s="12"/>
      <c r="E226" s="1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12"/>
      <c r="C227" s="13"/>
      <c r="D227" s="12"/>
      <c r="E227" s="1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12"/>
      <c r="C228" s="13"/>
      <c r="D228" s="12"/>
      <c r="E228" s="1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12"/>
      <c r="C229" s="13"/>
      <c r="D229" s="12"/>
      <c r="E229" s="1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12"/>
      <c r="C230" s="13"/>
      <c r="D230" s="12"/>
      <c r="E230" s="1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12"/>
      <c r="C231" s="13"/>
      <c r="D231" s="12"/>
      <c r="E231" s="1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12"/>
      <c r="C232" s="13"/>
      <c r="D232" s="12"/>
      <c r="E232" s="1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12"/>
      <c r="C233" s="13"/>
      <c r="D233" s="12"/>
      <c r="E233" s="1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12"/>
      <c r="C234" s="13"/>
      <c r="D234" s="12"/>
      <c r="E234" s="1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12"/>
      <c r="C235" s="13"/>
      <c r="D235" s="12"/>
      <c r="E235" s="1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12"/>
      <c r="C236" s="13"/>
      <c r="D236" s="12"/>
      <c r="E236" s="1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12"/>
      <c r="C237" s="13"/>
      <c r="D237" s="12"/>
      <c r="E237" s="1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12"/>
      <c r="C238" s="13"/>
      <c r="D238" s="12"/>
      <c r="E238" s="1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12"/>
      <c r="C239" s="13"/>
      <c r="D239" s="12"/>
      <c r="E239" s="1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12"/>
      <c r="C240" s="13"/>
      <c r="D240" s="12"/>
      <c r="E240" s="1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12"/>
      <c r="C241" s="13"/>
      <c r="D241" s="12"/>
      <c r="E241" s="1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12"/>
      <c r="C242" s="13"/>
      <c r="D242" s="12"/>
      <c r="E242" s="1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12"/>
      <c r="C243" s="13"/>
      <c r="D243" s="12"/>
      <c r="E243" s="1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12"/>
      <c r="C244" s="13"/>
      <c r="D244" s="12"/>
      <c r="E244" s="1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12"/>
      <c r="C245" s="13"/>
      <c r="D245" s="12"/>
      <c r="E245" s="1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12"/>
      <c r="C246" s="13"/>
      <c r="D246" s="12"/>
      <c r="E246" s="1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12"/>
      <c r="C247" s="13"/>
      <c r="D247" s="12"/>
      <c r="E247" s="1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12"/>
      <c r="C248" s="13"/>
      <c r="D248" s="12"/>
      <c r="E248" s="1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12"/>
      <c r="C249" s="13"/>
      <c r="D249" s="12"/>
      <c r="E249" s="1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12"/>
      <c r="C250" s="13"/>
      <c r="D250" s="12"/>
      <c r="E250" s="1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12"/>
      <c r="C251" s="13"/>
      <c r="D251" s="12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12"/>
      <c r="C252" s="13"/>
      <c r="D252" s="12"/>
      <c r="E252" s="1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12"/>
      <c r="C253" s="13"/>
      <c r="D253" s="12"/>
      <c r="E253" s="1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12"/>
      <c r="C254" s="13"/>
      <c r="D254" s="12"/>
      <c r="E254" s="1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12"/>
      <c r="C255" s="13"/>
      <c r="D255" s="12"/>
      <c r="E255" s="1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12"/>
      <c r="C256" s="13"/>
      <c r="D256" s="12"/>
      <c r="E256" s="1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12"/>
      <c r="C257" s="13"/>
      <c r="D257" s="12"/>
      <c r="E257" s="1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12"/>
      <c r="C258" s="13"/>
      <c r="D258" s="12"/>
      <c r="E258" s="1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12"/>
      <c r="C259" s="13"/>
      <c r="D259" s="12"/>
      <c r="E259" s="1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12"/>
      <c r="C260" s="13"/>
      <c r="D260" s="12"/>
      <c r="E260" s="1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12"/>
      <c r="C261" s="13"/>
      <c r="D261" s="12"/>
      <c r="E261" s="1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12"/>
      <c r="C262" s="13"/>
      <c r="D262" s="12"/>
      <c r="E262" s="1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12"/>
      <c r="C263" s="13"/>
      <c r="D263" s="12"/>
      <c r="E263" s="1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12"/>
      <c r="C264" s="13"/>
      <c r="D264" s="12"/>
      <c r="E264" s="1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12"/>
      <c r="C265" s="13"/>
      <c r="D265" s="12"/>
      <c r="E265" s="1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12"/>
      <c r="C266" s="13"/>
      <c r="D266" s="12"/>
      <c r="E266" s="1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12"/>
      <c r="C267" s="13"/>
      <c r="D267" s="12"/>
      <c r="E267" s="1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12"/>
      <c r="C268" s="13"/>
      <c r="D268" s="12"/>
      <c r="E268" s="1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12"/>
      <c r="C269" s="13"/>
      <c r="D269" s="12"/>
      <c r="E269" s="1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12"/>
      <c r="C270" s="13"/>
      <c r="D270" s="12"/>
      <c r="E270" s="1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12"/>
      <c r="C271" s="13"/>
      <c r="D271" s="12"/>
      <c r="E271" s="1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12"/>
      <c r="C272" s="13"/>
      <c r="D272" s="12"/>
      <c r="E272" s="1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12"/>
      <c r="C273" s="13"/>
      <c r="D273" s="12"/>
      <c r="E273" s="1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12"/>
      <c r="C274" s="13"/>
      <c r="D274" s="12"/>
      <c r="E274" s="1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12"/>
      <c r="C275" s="13"/>
      <c r="D275" s="12"/>
      <c r="E275" s="1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12"/>
      <c r="C276" s="13"/>
      <c r="D276" s="12"/>
      <c r="E276" s="1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12"/>
      <c r="C277" s="13"/>
      <c r="D277" s="12"/>
      <c r="E277" s="1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12"/>
      <c r="C278" s="13"/>
      <c r="D278" s="12"/>
      <c r="E278" s="1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12"/>
      <c r="C279" s="13"/>
      <c r="D279" s="12"/>
      <c r="E279" s="1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12"/>
      <c r="C280" s="13"/>
      <c r="D280" s="12"/>
      <c r="E280" s="1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12"/>
      <c r="C281" s="13"/>
      <c r="D281" s="12"/>
      <c r="E281" s="1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12"/>
      <c r="C282" s="13"/>
      <c r="D282" s="12"/>
      <c r="E282" s="1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12"/>
      <c r="C283" s="13"/>
      <c r="D283" s="12"/>
      <c r="E283" s="1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12"/>
      <c r="C284" s="13"/>
      <c r="D284" s="12"/>
      <c r="E284" s="1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12"/>
      <c r="C285" s="13"/>
      <c r="D285" s="12"/>
      <c r="E285" s="1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12"/>
      <c r="C286" s="13"/>
      <c r="D286" s="12"/>
      <c r="E286" s="1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12"/>
      <c r="C287" s="13"/>
      <c r="D287" s="12"/>
      <c r="E287" s="1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12"/>
      <c r="C288" s="13"/>
      <c r="D288" s="12"/>
      <c r="E288" s="1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12"/>
      <c r="C289" s="13"/>
      <c r="D289" s="12"/>
      <c r="E289" s="1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12"/>
      <c r="C290" s="13"/>
      <c r="D290" s="12"/>
      <c r="E290" s="1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12"/>
      <c r="C291" s="13"/>
      <c r="D291" s="12"/>
      <c r="E291" s="1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12"/>
      <c r="C292" s="13"/>
      <c r="D292" s="12"/>
      <c r="E292" s="1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12"/>
      <c r="C293" s="13"/>
      <c r="D293" s="12"/>
      <c r="E293" s="1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12"/>
      <c r="C294" s="13"/>
      <c r="D294" s="12"/>
      <c r="E294" s="1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12"/>
      <c r="C295" s="13"/>
      <c r="D295" s="12"/>
      <c r="E295" s="1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12"/>
      <c r="C296" s="13"/>
      <c r="D296" s="12"/>
      <c r="E296" s="1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12"/>
      <c r="C297" s="13"/>
      <c r="D297" s="12"/>
      <c r="E297" s="1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12"/>
      <c r="C298" s="13"/>
      <c r="D298" s="12"/>
      <c r="E298" s="1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12"/>
      <c r="C299" s="13"/>
      <c r="D299" s="12"/>
      <c r="E299" s="1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12"/>
      <c r="C300" s="13"/>
      <c r="D300" s="12"/>
      <c r="E300" s="1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12"/>
      <c r="C301" s="13"/>
      <c r="D301" s="12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12"/>
      <c r="C302" s="13"/>
      <c r="D302" s="12"/>
      <c r="E302" s="1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12"/>
      <c r="C303" s="13"/>
      <c r="D303" s="12"/>
      <c r="E303" s="1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12"/>
      <c r="C304" s="13"/>
      <c r="D304" s="12"/>
      <c r="E304" s="1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12"/>
      <c r="C305" s="13"/>
      <c r="D305" s="12"/>
      <c r="E305" s="1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12"/>
      <c r="C306" s="13"/>
      <c r="D306" s="12"/>
      <c r="E306" s="1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12"/>
      <c r="C307" s="13"/>
      <c r="D307" s="12"/>
      <c r="E307" s="1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12"/>
      <c r="C308" s="13"/>
      <c r="D308" s="12"/>
      <c r="E308" s="1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12"/>
      <c r="C309" s="13"/>
      <c r="D309" s="12"/>
      <c r="E309" s="1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12"/>
      <c r="C310" s="13"/>
      <c r="D310" s="12"/>
      <c r="E310" s="1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12"/>
      <c r="C311" s="13"/>
      <c r="D311" s="12"/>
      <c r="E311" s="1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12"/>
      <c r="C312" s="13"/>
      <c r="D312" s="12"/>
      <c r="E312" s="1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12"/>
      <c r="C313" s="13"/>
      <c r="D313" s="12"/>
      <c r="E313" s="1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12"/>
      <c r="C314" s="13"/>
      <c r="D314" s="12"/>
      <c r="E314" s="1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12"/>
      <c r="C315" s="13"/>
      <c r="D315" s="12"/>
      <c r="E315" s="1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12"/>
      <c r="C316" s="13"/>
      <c r="D316" s="12"/>
      <c r="E316" s="1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12"/>
      <c r="C317" s="13"/>
      <c r="D317" s="12"/>
      <c r="E317" s="1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12"/>
      <c r="C318" s="13"/>
      <c r="D318" s="12"/>
      <c r="E318" s="1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12"/>
      <c r="C319" s="13"/>
      <c r="D319" s="12"/>
      <c r="E319" s="1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12"/>
      <c r="C320" s="13"/>
      <c r="D320" s="12"/>
      <c r="E320" s="1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12"/>
      <c r="C321" s="13"/>
      <c r="D321" s="12"/>
      <c r="E321" s="1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12"/>
      <c r="C322" s="13"/>
      <c r="D322" s="12"/>
      <c r="E322" s="1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12"/>
      <c r="C323" s="13"/>
      <c r="D323" s="12"/>
      <c r="E323" s="1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12"/>
      <c r="C324" s="13"/>
      <c r="D324" s="12"/>
      <c r="E324" s="1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12"/>
      <c r="C325" s="13"/>
      <c r="D325" s="12"/>
      <c r="E325" s="1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12"/>
      <c r="C326" s="13"/>
      <c r="D326" s="12"/>
      <c r="E326" s="1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12"/>
      <c r="C327" s="13"/>
      <c r="D327" s="12"/>
      <c r="E327" s="1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12"/>
      <c r="C328" s="13"/>
      <c r="D328" s="12"/>
      <c r="E328" s="1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12"/>
      <c r="C329" s="13"/>
      <c r="D329" s="12"/>
      <c r="E329" s="1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12"/>
      <c r="C330" s="13"/>
      <c r="D330" s="12"/>
      <c r="E330" s="1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12"/>
      <c r="C331" s="13"/>
      <c r="D331" s="12"/>
      <c r="E331" s="1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12"/>
      <c r="C332" s="13"/>
      <c r="D332" s="12"/>
      <c r="E332" s="1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12"/>
      <c r="C333" s="13"/>
      <c r="D333" s="12"/>
      <c r="E333" s="1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12"/>
      <c r="C334" s="13"/>
      <c r="D334" s="12"/>
      <c r="E334" s="1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12"/>
      <c r="C335" s="13"/>
      <c r="D335" s="12"/>
      <c r="E335" s="1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12"/>
      <c r="C336" s="13"/>
      <c r="D336" s="12"/>
      <c r="E336" s="1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12"/>
      <c r="C337" s="13"/>
      <c r="D337" s="12"/>
      <c r="E337" s="1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12"/>
      <c r="C338" s="13"/>
      <c r="D338" s="12"/>
      <c r="E338" s="1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12"/>
      <c r="C339" s="13"/>
      <c r="D339" s="12"/>
      <c r="E339" s="1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12"/>
      <c r="C340" s="13"/>
      <c r="D340" s="12"/>
      <c r="E340" s="1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12"/>
      <c r="C341" s="13"/>
      <c r="D341" s="12"/>
      <c r="E341" s="1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12"/>
      <c r="C342" s="13"/>
      <c r="D342" s="12"/>
      <c r="E342" s="1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12"/>
      <c r="C343" s="13"/>
      <c r="D343" s="12"/>
      <c r="E343" s="1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12"/>
      <c r="C344" s="13"/>
      <c r="D344" s="12"/>
      <c r="E344" s="1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12"/>
      <c r="C345" s="13"/>
      <c r="D345" s="12"/>
      <c r="E345" s="1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12"/>
      <c r="C346" s="13"/>
      <c r="D346" s="12"/>
      <c r="E346" s="1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12"/>
      <c r="C347" s="13"/>
      <c r="D347" s="12"/>
      <c r="E347" s="1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12"/>
      <c r="C348" s="13"/>
      <c r="D348" s="12"/>
      <c r="E348" s="1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12"/>
      <c r="C349" s="13"/>
      <c r="D349" s="12"/>
      <c r="E349" s="1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12"/>
      <c r="C350" s="13"/>
      <c r="D350" s="12"/>
      <c r="E350" s="1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12"/>
      <c r="C351" s="13"/>
      <c r="D351" s="12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12"/>
      <c r="C352" s="13"/>
      <c r="D352" s="12"/>
      <c r="E352" s="1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12"/>
      <c r="C353" s="13"/>
      <c r="D353" s="12"/>
      <c r="E353" s="1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12"/>
      <c r="C354" s="13"/>
      <c r="D354" s="12"/>
      <c r="E354" s="1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12"/>
      <c r="C355" s="13"/>
      <c r="D355" s="12"/>
      <c r="E355" s="1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12"/>
      <c r="C356" s="13"/>
      <c r="D356" s="12"/>
      <c r="E356" s="1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12"/>
      <c r="C357" s="13"/>
      <c r="D357" s="12"/>
      <c r="E357" s="1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12"/>
      <c r="C358" s="13"/>
      <c r="D358" s="12"/>
      <c r="E358" s="1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12"/>
      <c r="C359" s="13"/>
      <c r="D359" s="12"/>
      <c r="E359" s="1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12"/>
      <c r="C360" s="13"/>
      <c r="D360" s="12"/>
      <c r="E360" s="1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12"/>
      <c r="C361" s="13"/>
      <c r="D361" s="12"/>
      <c r="E361" s="1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12"/>
      <c r="C362" s="13"/>
      <c r="D362" s="12"/>
      <c r="E362" s="1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12"/>
      <c r="C363" s="13"/>
      <c r="D363" s="12"/>
      <c r="E363" s="1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12"/>
      <c r="C364" s="13"/>
      <c r="D364" s="12"/>
      <c r="E364" s="1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12"/>
      <c r="C365" s="13"/>
      <c r="D365" s="12"/>
      <c r="E365" s="1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12"/>
      <c r="C366" s="13"/>
      <c r="D366" s="12"/>
      <c r="E366" s="1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12"/>
      <c r="C367" s="13"/>
      <c r="D367" s="12"/>
      <c r="E367" s="1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12"/>
      <c r="C368" s="13"/>
      <c r="D368" s="12"/>
      <c r="E368" s="1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12"/>
      <c r="C369" s="13"/>
      <c r="D369" s="12"/>
      <c r="E369" s="1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12"/>
      <c r="C370" s="13"/>
      <c r="D370" s="12"/>
      <c r="E370" s="1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12"/>
      <c r="C371" s="13"/>
      <c r="D371" s="12"/>
      <c r="E371" s="1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12"/>
      <c r="C372" s="13"/>
      <c r="D372" s="12"/>
      <c r="E372" s="1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12"/>
      <c r="C373" s="13"/>
      <c r="D373" s="12"/>
      <c r="E373" s="1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12"/>
      <c r="C374" s="13"/>
      <c r="D374" s="12"/>
      <c r="E374" s="1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12"/>
      <c r="C375" s="13"/>
      <c r="D375" s="12"/>
      <c r="E375" s="1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12"/>
      <c r="C376" s="13"/>
      <c r="D376" s="12"/>
      <c r="E376" s="1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12"/>
      <c r="C377" s="13"/>
      <c r="D377" s="12"/>
      <c r="E377" s="1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12"/>
      <c r="C378" s="13"/>
      <c r="D378" s="12"/>
      <c r="E378" s="1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12"/>
      <c r="C379" s="13"/>
      <c r="D379" s="12"/>
      <c r="E379" s="1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12"/>
      <c r="C380" s="13"/>
      <c r="D380" s="12"/>
      <c r="E380" s="1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12"/>
      <c r="C381" s="13"/>
      <c r="D381" s="12"/>
      <c r="E381" s="1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12"/>
      <c r="C382" s="13"/>
      <c r="D382" s="12"/>
      <c r="E382" s="1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12"/>
      <c r="C383" s="13"/>
      <c r="D383" s="12"/>
      <c r="E383" s="1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12"/>
      <c r="C384" s="13"/>
      <c r="D384" s="12"/>
      <c r="E384" s="1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12"/>
      <c r="C385" s="13"/>
      <c r="D385" s="12"/>
      <c r="E385" s="1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12"/>
      <c r="C386" s="13"/>
      <c r="D386" s="12"/>
      <c r="E386" s="1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12"/>
      <c r="C387" s="13"/>
      <c r="D387" s="12"/>
      <c r="E387" s="1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12"/>
      <c r="C388" s="13"/>
      <c r="D388" s="12"/>
      <c r="E388" s="1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12"/>
      <c r="C389" s="13"/>
      <c r="D389" s="12"/>
      <c r="E389" s="1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12"/>
      <c r="C390" s="13"/>
      <c r="D390" s="12"/>
      <c r="E390" s="1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12"/>
      <c r="C391" s="13"/>
      <c r="D391" s="12"/>
      <c r="E391" s="1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12"/>
      <c r="C392" s="13"/>
      <c r="D392" s="12"/>
      <c r="E392" s="1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12"/>
      <c r="C393" s="13"/>
      <c r="D393" s="12"/>
      <c r="E393" s="1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12"/>
      <c r="C394" s="13"/>
      <c r="D394" s="12"/>
      <c r="E394" s="1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12"/>
      <c r="C395" s="13"/>
      <c r="D395" s="12"/>
      <c r="E395" s="1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12"/>
      <c r="C396" s="13"/>
      <c r="D396" s="12"/>
      <c r="E396" s="1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12"/>
      <c r="C397" s="13"/>
      <c r="D397" s="12"/>
      <c r="E397" s="1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12"/>
      <c r="C398" s="13"/>
      <c r="D398" s="12"/>
      <c r="E398" s="1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12"/>
      <c r="C399" s="13"/>
      <c r="D399" s="12"/>
      <c r="E399" s="1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12"/>
      <c r="C400" s="13"/>
      <c r="D400" s="12"/>
      <c r="E400" s="1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12"/>
      <c r="C401" s="13"/>
      <c r="D401" s="12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12"/>
      <c r="C402" s="13"/>
      <c r="D402" s="12"/>
      <c r="E402" s="1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12"/>
      <c r="C403" s="13"/>
      <c r="D403" s="12"/>
      <c r="E403" s="1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12"/>
      <c r="C404" s="13"/>
      <c r="D404" s="12"/>
      <c r="E404" s="1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12"/>
      <c r="C405" s="13"/>
      <c r="D405" s="12"/>
      <c r="E405" s="1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12"/>
      <c r="C406" s="13"/>
      <c r="D406" s="12"/>
      <c r="E406" s="1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12"/>
      <c r="C407" s="13"/>
      <c r="D407" s="12"/>
      <c r="E407" s="1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12"/>
      <c r="C408" s="13"/>
      <c r="D408" s="12"/>
      <c r="E408" s="1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12"/>
      <c r="C409" s="13"/>
      <c r="D409" s="12"/>
      <c r="E409" s="1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12"/>
      <c r="C410" s="13"/>
      <c r="D410" s="12"/>
      <c r="E410" s="1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12"/>
      <c r="C411" s="13"/>
      <c r="D411" s="12"/>
      <c r="E411" s="1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12"/>
      <c r="C412" s="13"/>
      <c r="D412" s="12"/>
      <c r="E412" s="1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12"/>
      <c r="C413" s="13"/>
      <c r="D413" s="12"/>
      <c r="E413" s="1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12"/>
      <c r="C414" s="13"/>
      <c r="D414" s="12"/>
      <c r="E414" s="1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12"/>
      <c r="C415" s="13"/>
      <c r="D415" s="12"/>
      <c r="E415" s="1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12"/>
      <c r="C416" s="13"/>
      <c r="D416" s="12"/>
      <c r="E416" s="1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12"/>
      <c r="C417" s="13"/>
      <c r="D417" s="12"/>
      <c r="E417" s="1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12"/>
      <c r="C418" s="13"/>
      <c r="D418" s="12"/>
      <c r="E418" s="1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12"/>
      <c r="C419" s="13"/>
      <c r="D419" s="12"/>
      <c r="E419" s="1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12"/>
      <c r="C420" s="13"/>
      <c r="D420" s="12"/>
      <c r="E420" s="1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12"/>
      <c r="C421" s="13"/>
      <c r="D421" s="12"/>
      <c r="E421" s="1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12"/>
      <c r="C422" s="13"/>
      <c r="D422" s="12"/>
      <c r="E422" s="1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12"/>
      <c r="C423" s="13"/>
      <c r="D423" s="12"/>
      <c r="E423" s="1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12"/>
      <c r="C424" s="13"/>
      <c r="D424" s="12"/>
      <c r="E424" s="1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12"/>
      <c r="C425" s="13"/>
      <c r="D425" s="12"/>
      <c r="E425" s="1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12"/>
      <c r="C426" s="13"/>
      <c r="D426" s="12"/>
      <c r="E426" s="1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12"/>
      <c r="C427" s="13"/>
      <c r="D427" s="12"/>
      <c r="E427" s="1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12"/>
      <c r="C428" s="13"/>
      <c r="D428" s="12"/>
      <c r="E428" s="1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12"/>
      <c r="C429" s="13"/>
      <c r="D429" s="12"/>
      <c r="E429" s="1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12"/>
      <c r="C430" s="13"/>
      <c r="D430" s="12"/>
      <c r="E430" s="1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12"/>
      <c r="C431" s="13"/>
      <c r="D431" s="12"/>
      <c r="E431" s="1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12"/>
      <c r="C432" s="13"/>
      <c r="D432" s="12"/>
      <c r="E432" s="1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12"/>
      <c r="C433" s="13"/>
      <c r="D433" s="12"/>
      <c r="E433" s="1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12"/>
      <c r="C434" s="13"/>
      <c r="D434" s="12"/>
      <c r="E434" s="1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12"/>
      <c r="C435" s="13"/>
      <c r="D435" s="12"/>
      <c r="E435" s="1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12"/>
      <c r="C436" s="13"/>
      <c r="D436" s="12"/>
      <c r="E436" s="1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12"/>
      <c r="C437" s="13"/>
      <c r="D437" s="12"/>
      <c r="E437" s="1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12"/>
      <c r="C438" s="13"/>
      <c r="D438" s="12"/>
      <c r="E438" s="1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12"/>
      <c r="C439" s="13"/>
      <c r="D439" s="12"/>
      <c r="E439" s="1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12"/>
      <c r="C440" s="13"/>
      <c r="D440" s="12"/>
      <c r="E440" s="1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12"/>
      <c r="C441" s="13"/>
      <c r="D441" s="12"/>
      <c r="E441" s="1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12"/>
      <c r="C442" s="13"/>
      <c r="D442" s="12"/>
      <c r="E442" s="1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12"/>
      <c r="C443" s="13"/>
      <c r="D443" s="12"/>
      <c r="E443" s="1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12"/>
      <c r="C444" s="13"/>
      <c r="D444" s="12"/>
      <c r="E444" s="1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12"/>
      <c r="C445" s="13"/>
      <c r="D445" s="12"/>
      <c r="E445" s="1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12"/>
      <c r="C446" s="13"/>
      <c r="D446" s="12"/>
      <c r="E446" s="1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12"/>
      <c r="C447" s="13"/>
      <c r="D447" s="12"/>
      <c r="E447" s="1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12"/>
      <c r="C448" s="13"/>
      <c r="D448" s="12"/>
      <c r="E448" s="1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12"/>
      <c r="C449" s="13"/>
      <c r="D449" s="12"/>
      <c r="E449" s="1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12"/>
      <c r="C450" s="13"/>
      <c r="D450" s="12"/>
      <c r="E450" s="1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12"/>
      <c r="C451" s="13"/>
      <c r="D451" s="12"/>
      <c r="E451" s="1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12"/>
      <c r="C452" s="13"/>
      <c r="D452" s="12"/>
      <c r="E452" s="1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12"/>
      <c r="C453" s="13"/>
      <c r="D453" s="12"/>
      <c r="E453" s="1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12"/>
      <c r="C454" s="13"/>
      <c r="D454" s="12"/>
      <c r="E454" s="1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12"/>
      <c r="C455" s="13"/>
      <c r="D455" s="12"/>
      <c r="E455" s="1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12"/>
      <c r="C456" s="13"/>
      <c r="D456" s="12"/>
      <c r="E456" s="1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12"/>
      <c r="C457" s="13"/>
      <c r="D457" s="12"/>
      <c r="E457" s="1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12"/>
      <c r="C458" s="13"/>
      <c r="D458" s="12"/>
      <c r="E458" s="1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12"/>
      <c r="C459" s="13"/>
      <c r="D459" s="12"/>
      <c r="E459" s="1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12"/>
      <c r="C460" s="13"/>
      <c r="D460" s="12"/>
      <c r="E460" s="1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12"/>
      <c r="C461" s="13"/>
      <c r="D461" s="12"/>
      <c r="E461" s="1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12"/>
      <c r="C462" s="13"/>
      <c r="D462" s="12"/>
      <c r="E462" s="1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12"/>
      <c r="C463" s="13"/>
      <c r="D463" s="12"/>
      <c r="E463" s="1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12"/>
      <c r="C464" s="13"/>
      <c r="D464" s="12"/>
      <c r="E464" s="1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12"/>
      <c r="C465" s="13"/>
      <c r="D465" s="12"/>
      <c r="E465" s="1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12"/>
      <c r="C466" s="13"/>
      <c r="D466" s="12"/>
      <c r="E466" s="1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12"/>
      <c r="C467" s="13"/>
      <c r="D467" s="12"/>
      <c r="E467" s="1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12"/>
      <c r="C468" s="13"/>
      <c r="D468" s="12"/>
      <c r="E468" s="1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12"/>
      <c r="C469" s="13"/>
      <c r="D469" s="12"/>
      <c r="E469" s="1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12"/>
      <c r="C470" s="13"/>
      <c r="D470" s="12"/>
      <c r="E470" s="1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12"/>
      <c r="C471" s="13"/>
      <c r="D471" s="12"/>
      <c r="E471" s="1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12"/>
      <c r="C472" s="13"/>
      <c r="D472" s="12"/>
      <c r="E472" s="1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12"/>
      <c r="C473" s="13"/>
      <c r="D473" s="12"/>
      <c r="E473" s="1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12"/>
      <c r="C474" s="13"/>
      <c r="D474" s="12"/>
      <c r="E474" s="1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12"/>
      <c r="C475" s="13"/>
      <c r="D475" s="12"/>
      <c r="E475" s="1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12"/>
      <c r="C476" s="13"/>
      <c r="D476" s="12"/>
      <c r="E476" s="1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12"/>
      <c r="C477" s="13"/>
      <c r="D477" s="12"/>
      <c r="E477" s="1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12"/>
      <c r="C478" s="13"/>
      <c r="D478" s="12"/>
      <c r="E478" s="1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12"/>
      <c r="C479" s="13"/>
      <c r="D479" s="12"/>
      <c r="E479" s="1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12"/>
      <c r="C480" s="13"/>
      <c r="D480" s="12"/>
      <c r="E480" s="1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12"/>
      <c r="C481" s="13"/>
      <c r="D481" s="12"/>
      <c r="E481" s="1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12"/>
      <c r="C482" s="13"/>
      <c r="D482" s="12"/>
      <c r="E482" s="1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12"/>
      <c r="C483" s="13"/>
      <c r="D483" s="12"/>
      <c r="E483" s="1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12"/>
      <c r="C484" s="13"/>
      <c r="D484" s="12"/>
      <c r="E484" s="1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12"/>
      <c r="C485" s="13"/>
      <c r="D485" s="12"/>
      <c r="E485" s="1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12"/>
      <c r="C486" s="13"/>
      <c r="D486" s="12"/>
      <c r="E486" s="1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12"/>
      <c r="C487" s="13"/>
      <c r="D487" s="12"/>
      <c r="E487" s="1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12"/>
      <c r="C488" s="13"/>
      <c r="D488" s="12"/>
      <c r="E488" s="1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12"/>
      <c r="C489" s="13"/>
      <c r="D489" s="12"/>
      <c r="E489" s="1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12"/>
      <c r="C490" s="13"/>
      <c r="D490" s="12"/>
      <c r="E490" s="1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12"/>
      <c r="C491" s="13"/>
      <c r="D491" s="12"/>
      <c r="E491" s="1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12"/>
      <c r="C492" s="13"/>
      <c r="D492" s="12"/>
      <c r="E492" s="1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12"/>
      <c r="C493" s="13"/>
      <c r="D493" s="12"/>
      <c r="E493" s="1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12"/>
      <c r="C494" s="13"/>
      <c r="D494" s="12"/>
      <c r="E494" s="1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12"/>
      <c r="C495" s="13"/>
      <c r="D495" s="12"/>
      <c r="E495" s="1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12"/>
      <c r="C496" s="13"/>
      <c r="D496" s="12"/>
      <c r="E496" s="1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12"/>
      <c r="C497" s="13"/>
      <c r="D497" s="12"/>
      <c r="E497" s="1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12"/>
      <c r="C498" s="13"/>
      <c r="D498" s="12"/>
      <c r="E498" s="1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12"/>
      <c r="C499" s="13"/>
      <c r="D499" s="12"/>
      <c r="E499" s="1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12"/>
      <c r="C500" s="13"/>
      <c r="D500" s="12"/>
      <c r="E500" s="1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12"/>
      <c r="C501" s="13"/>
      <c r="D501" s="12"/>
      <c r="E501" s="1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12"/>
      <c r="C502" s="13"/>
      <c r="D502" s="12"/>
      <c r="E502" s="1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12"/>
      <c r="C503" s="13"/>
      <c r="D503" s="12"/>
      <c r="E503" s="1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12"/>
      <c r="C504" s="13"/>
      <c r="D504" s="12"/>
      <c r="E504" s="1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12"/>
      <c r="C505" s="13"/>
      <c r="D505" s="12"/>
      <c r="E505" s="1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12"/>
      <c r="C506" s="13"/>
      <c r="D506" s="12"/>
      <c r="E506" s="1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12"/>
      <c r="C507" s="13"/>
      <c r="D507" s="12"/>
      <c r="E507" s="1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12"/>
      <c r="C508" s="13"/>
      <c r="D508" s="12"/>
      <c r="E508" s="1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12"/>
      <c r="C509" s="13"/>
      <c r="D509" s="12"/>
      <c r="E509" s="1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12"/>
      <c r="C510" s="13"/>
      <c r="D510" s="12"/>
      <c r="E510" s="1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12"/>
      <c r="C511" s="13"/>
      <c r="D511" s="12"/>
      <c r="E511" s="1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12"/>
      <c r="C512" s="13"/>
      <c r="D512" s="12"/>
      <c r="E512" s="1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12"/>
      <c r="C513" s="13"/>
      <c r="D513" s="12"/>
      <c r="E513" s="1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12"/>
      <c r="C514" s="13"/>
      <c r="D514" s="12"/>
      <c r="E514" s="1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12"/>
      <c r="C515" s="13"/>
      <c r="D515" s="12"/>
      <c r="E515" s="1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12"/>
      <c r="C516" s="13"/>
      <c r="D516" s="12"/>
      <c r="E516" s="1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12"/>
      <c r="C517" s="13"/>
      <c r="D517" s="12"/>
      <c r="E517" s="1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12"/>
      <c r="C518" s="13"/>
      <c r="D518" s="12"/>
      <c r="E518" s="1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12"/>
      <c r="C519" s="13"/>
      <c r="D519" s="12"/>
      <c r="E519" s="1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12"/>
      <c r="C520" s="13"/>
      <c r="D520" s="12"/>
      <c r="E520" s="1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12"/>
      <c r="C521" s="13"/>
      <c r="D521" s="12"/>
      <c r="E521" s="1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12"/>
      <c r="C522" s="13"/>
      <c r="D522" s="12"/>
      <c r="E522" s="1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12"/>
      <c r="C523" s="13"/>
      <c r="D523" s="12"/>
      <c r="E523" s="1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12"/>
      <c r="C524" s="13"/>
      <c r="D524" s="12"/>
      <c r="E524" s="1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12"/>
      <c r="C525" s="13"/>
      <c r="D525" s="12"/>
      <c r="E525" s="1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12"/>
      <c r="C526" s="13"/>
      <c r="D526" s="12"/>
      <c r="E526" s="1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12"/>
      <c r="C527" s="13"/>
      <c r="D527" s="12"/>
      <c r="E527" s="1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12"/>
      <c r="C528" s="13"/>
      <c r="D528" s="12"/>
      <c r="E528" s="1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12"/>
      <c r="C529" s="13"/>
      <c r="D529" s="12"/>
      <c r="E529" s="1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12"/>
      <c r="C530" s="13"/>
      <c r="D530" s="12"/>
      <c r="E530" s="1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12"/>
      <c r="C531" s="13"/>
      <c r="D531" s="12"/>
      <c r="E531" s="1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12"/>
      <c r="C532" s="13"/>
      <c r="D532" s="12"/>
      <c r="E532" s="1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12"/>
      <c r="C533" s="13"/>
      <c r="D533" s="12"/>
      <c r="E533" s="1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12"/>
      <c r="C534" s="13"/>
      <c r="D534" s="12"/>
      <c r="E534" s="1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12"/>
      <c r="C535" s="13"/>
      <c r="D535" s="12"/>
      <c r="E535" s="1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12"/>
      <c r="C536" s="13"/>
      <c r="D536" s="12"/>
      <c r="E536" s="1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12"/>
      <c r="C537" s="13"/>
      <c r="D537" s="12"/>
      <c r="E537" s="1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12"/>
      <c r="C538" s="13"/>
      <c r="D538" s="12"/>
      <c r="E538" s="1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12"/>
      <c r="C539" s="13"/>
      <c r="D539" s="12"/>
      <c r="E539" s="1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12"/>
      <c r="C540" s="13"/>
      <c r="D540" s="12"/>
      <c r="E540" s="1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12"/>
      <c r="C541" s="13"/>
      <c r="D541" s="12"/>
      <c r="E541" s="1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12"/>
      <c r="C542" s="13"/>
      <c r="D542" s="12"/>
      <c r="E542" s="1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12"/>
      <c r="C543" s="13"/>
      <c r="D543" s="12"/>
      <c r="E543" s="1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12"/>
      <c r="C544" s="13"/>
      <c r="D544" s="12"/>
      <c r="E544" s="1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12"/>
      <c r="C545" s="13"/>
      <c r="D545" s="12"/>
      <c r="E545" s="1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12"/>
      <c r="C546" s="13"/>
      <c r="D546" s="12"/>
      <c r="E546" s="1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12"/>
      <c r="C547" s="13"/>
      <c r="D547" s="12"/>
      <c r="E547" s="1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12"/>
      <c r="C548" s="13"/>
      <c r="D548" s="12"/>
      <c r="E548" s="1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12"/>
      <c r="C549" s="13"/>
      <c r="D549" s="12"/>
      <c r="E549" s="1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12"/>
      <c r="C550" s="13"/>
      <c r="D550" s="12"/>
      <c r="E550" s="1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12"/>
      <c r="C551" s="13"/>
      <c r="D551" s="12"/>
      <c r="E551" s="1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12"/>
      <c r="C552" s="13"/>
      <c r="D552" s="12"/>
      <c r="E552" s="1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12"/>
      <c r="C553" s="13"/>
      <c r="D553" s="12"/>
      <c r="E553" s="1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12"/>
      <c r="C554" s="13"/>
      <c r="D554" s="12"/>
      <c r="E554" s="1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12"/>
      <c r="C555" s="13"/>
      <c r="D555" s="12"/>
      <c r="E555" s="1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12"/>
      <c r="C556" s="13"/>
      <c r="D556" s="12"/>
      <c r="E556" s="1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12"/>
      <c r="C557" s="13"/>
      <c r="D557" s="12"/>
      <c r="E557" s="1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12"/>
      <c r="C558" s="13"/>
      <c r="D558" s="12"/>
      <c r="E558" s="1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12"/>
      <c r="C559" s="13"/>
      <c r="D559" s="12"/>
      <c r="E559" s="1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12"/>
      <c r="C560" s="13"/>
      <c r="D560" s="12"/>
      <c r="E560" s="1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12"/>
      <c r="C561" s="13"/>
      <c r="D561" s="12"/>
      <c r="E561" s="1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12"/>
      <c r="C562" s="13"/>
      <c r="D562" s="12"/>
      <c r="E562" s="1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12"/>
      <c r="C563" s="13"/>
      <c r="D563" s="12"/>
      <c r="E563" s="1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12"/>
      <c r="C564" s="13"/>
      <c r="D564" s="12"/>
      <c r="E564" s="1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12"/>
      <c r="C565" s="13"/>
      <c r="D565" s="12"/>
      <c r="E565" s="1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12"/>
      <c r="C566" s="13"/>
      <c r="D566" s="12"/>
      <c r="E566" s="1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12"/>
      <c r="C567" s="13"/>
      <c r="D567" s="12"/>
      <c r="E567" s="1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12"/>
      <c r="C568" s="13"/>
      <c r="D568" s="12"/>
      <c r="E568" s="1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12"/>
      <c r="C569" s="13"/>
      <c r="D569" s="12"/>
      <c r="E569" s="1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12"/>
      <c r="C570" s="13"/>
      <c r="D570" s="12"/>
      <c r="E570" s="1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12"/>
      <c r="C571" s="13"/>
      <c r="D571" s="12"/>
      <c r="E571" s="1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12"/>
      <c r="C572" s="13"/>
      <c r="D572" s="12"/>
      <c r="E572" s="1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12"/>
      <c r="C573" s="13"/>
      <c r="D573" s="12"/>
      <c r="E573" s="1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12"/>
      <c r="C574" s="13"/>
      <c r="D574" s="12"/>
      <c r="E574" s="1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12"/>
      <c r="C575" s="13"/>
      <c r="D575" s="12"/>
      <c r="E575" s="1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12"/>
      <c r="C576" s="13"/>
      <c r="D576" s="12"/>
      <c r="E576" s="1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12"/>
      <c r="C577" s="13"/>
      <c r="D577" s="12"/>
      <c r="E577" s="1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12"/>
      <c r="C578" s="13"/>
      <c r="D578" s="12"/>
      <c r="E578" s="1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12"/>
      <c r="C579" s="13"/>
      <c r="D579" s="12"/>
      <c r="E579" s="1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12"/>
      <c r="C580" s="13"/>
      <c r="D580" s="12"/>
      <c r="E580" s="1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12"/>
      <c r="C581" s="13"/>
      <c r="D581" s="12"/>
      <c r="E581" s="1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12"/>
      <c r="C582" s="13"/>
      <c r="D582" s="12"/>
      <c r="E582" s="1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12"/>
      <c r="C583" s="13"/>
      <c r="D583" s="12"/>
      <c r="E583" s="1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12"/>
      <c r="C584" s="13"/>
      <c r="D584" s="12"/>
      <c r="E584" s="1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12"/>
      <c r="C585" s="13"/>
      <c r="D585" s="12"/>
      <c r="E585" s="1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12"/>
      <c r="C586" s="13"/>
      <c r="D586" s="12"/>
      <c r="E586" s="1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12"/>
      <c r="C587" s="13"/>
      <c r="D587" s="12"/>
      <c r="E587" s="1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12"/>
      <c r="C588" s="13"/>
      <c r="D588" s="12"/>
      <c r="E588" s="1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12"/>
      <c r="C589" s="13"/>
      <c r="D589" s="12"/>
      <c r="E589" s="1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12"/>
      <c r="C590" s="13"/>
      <c r="D590" s="12"/>
      <c r="E590" s="1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12"/>
      <c r="C591" s="13"/>
      <c r="D591" s="12"/>
      <c r="E591" s="1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12"/>
      <c r="C592" s="13"/>
      <c r="D592" s="12"/>
      <c r="E592" s="1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12"/>
      <c r="C593" s="13"/>
      <c r="D593" s="12"/>
      <c r="E593" s="1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12"/>
      <c r="C594" s="13"/>
      <c r="D594" s="12"/>
      <c r="E594" s="1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12"/>
      <c r="C595" s="13"/>
      <c r="D595" s="12"/>
      <c r="E595" s="1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12"/>
      <c r="C596" s="13"/>
      <c r="D596" s="12"/>
      <c r="E596" s="1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12"/>
      <c r="C597" s="13"/>
      <c r="D597" s="12"/>
      <c r="E597" s="1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12"/>
      <c r="C598" s="13"/>
      <c r="D598" s="12"/>
      <c r="E598" s="1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12"/>
      <c r="C599" s="13"/>
      <c r="D599" s="12"/>
      <c r="E599" s="1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12"/>
      <c r="C600" s="13"/>
      <c r="D600" s="12"/>
      <c r="E600" s="1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12"/>
      <c r="C601" s="13"/>
      <c r="D601" s="12"/>
      <c r="E601" s="1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12"/>
      <c r="C602" s="13"/>
      <c r="D602" s="12"/>
      <c r="E602" s="1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12"/>
      <c r="C603" s="13"/>
      <c r="D603" s="12"/>
      <c r="E603" s="1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12"/>
      <c r="C604" s="13"/>
      <c r="D604" s="12"/>
      <c r="E604" s="1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12"/>
      <c r="C605" s="13"/>
      <c r="D605" s="12"/>
      <c r="E605" s="1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12"/>
      <c r="C606" s="13"/>
      <c r="D606" s="12"/>
      <c r="E606" s="1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12"/>
      <c r="C607" s="13"/>
      <c r="D607" s="12"/>
      <c r="E607" s="1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12"/>
      <c r="C608" s="13"/>
      <c r="D608" s="12"/>
      <c r="E608" s="1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12"/>
      <c r="C609" s="13"/>
      <c r="D609" s="12"/>
      <c r="E609" s="1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12"/>
      <c r="C610" s="13"/>
      <c r="D610" s="12"/>
      <c r="E610" s="1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12"/>
      <c r="C611" s="13"/>
      <c r="D611" s="12"/>
      <c r="E611" s="1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12"/>
      <c r="C612" s="13"/>
      <c r="D612" s="12"/>
      <c r="E612" s="1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12"/>
      <c r="C613" s="13"/>
      <c r="D613" s="12"/>
      <c r="E613" s="1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12"/>
      <c r="C614" s="13"/>
      <c r="D614" s="12"/>
      <c r="E614" s="1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12"/>
      <c r="C615" s="13"/>
      <c r="D615" s="12"/>
      <c r="E615" s="1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12"/>
      <c r="C616" s="13"/>
      <c r="D616" s="12"/>
      <c r="E616" s="1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12"/>
      <c r="C617" s="13"/>
      <c r="D617" s="12"/>
      <c r="E617" s="1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12"/>
      <c r="C618" s="13"/>
      <c r="D618" s="12"/>
      <c r="E618" s="1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12"/>
      <c r="C619" s="13"/>
      <c r="D619" s="12"/>
      <c r="E619" s="1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12"/>
      <c r="C620" s="13"/>
      <c r="D620" s="12"/>
      <c r="E620" s="1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12"/>
      <c r="C621" s="13"/>
      <c r="D621" s="12"/>
      <c r="E621" s="1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12"/>
      <c r="C622" s="13"/>
      <c r="D622" s="12"/>
      <c r="E622" s="1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12"/>
      <c r="C623" s="13"/>
      <c r="D623" s="12"/>
      <c r="E623" s="1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12"/>
      <c r="C624" s="13"/>
      <c r="D624" s="12"/>
      <c r="E624" s="1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12"/>
      <c r="C625" s="13"/>
      <c r="D625" s="12"/>
      <c r="E625" s="1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12"/>
      <c r="C626" s="13"/>
      <c r="D626" s="12"/>
      <c r="E626" s="1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12"/>
      <c r="C627" s="13"/>
      <c r="D627" s="12"/>
      <c r="E627" s="1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12"/>
      <c r="C628" s="13"/>
      <c r="D628" s="12"/>
      <c r="E628" s="1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12"/>
      <c r="C629" s="13"/>
      <c r="D629" s="12"/>
      <c r="E629" s="1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12"/>
      <c r="C630" s="13"/>
      <c r="D630" s="12"/>
      <c r="E630" s="1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12"/>
      <c r="C631" s="13"/>
      <c r="D631" s="12"/>
      <c r="E631" s="1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12"/>
      <c r="C632" s="13"/>
      <c r="D632" s="12"/>
      <c r="E632" s="1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12"/>
      <c r="C633" s="13"/>
      <c r="D633" s="12"/>
      <c r="E633" s="1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12"/>
      <c r="C634" s="13"/>
      <c r="D634" s="12"/>
      <c r="E634" s="1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12"/>
      <c r="C635" s="13"/>
      <c r="D635" s="12"/>
      <c r="E635" s="1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12"/>
      <c r="C636" s="13"/>
      <c r="D636" s="12"/>
      <c r="E636" s="1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12"/>
      <c r="C637" s="13"/>
      <c r="D637" s="12"/>
      <c r="E637" s="1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12"/>
      <c r="C638" s="13"/>
      <c r="D638" s="12"/>
      <c r="E638" s="1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12"/>
      <c r="C639" s="13"/>
      <c r="D639" s="12"/>
      <c r="E639" s="1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12"/>
      <c r="C640" s="13"/>
      <c r="D640" s="12"/>
      <c r="E640" s="1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12"/>
      <c r="C641" s="13"/>
      <c r="D641" s="12"/>
      <c r="E641" s="1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12"/>
      <c r="C642" s="13"/>
      <c r="D642" s="12"/>
      <c r="E642" s="1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12"/>
      <c r="C643" s="13"/>
      <c r="D643" s="12"/>
      <c r="E643" s="1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12"/>
      <c r="C644" s="13"/>
      <c r="D644" s="12"/>
      <c r="E644" s="1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12"/>
      <c r="C645" s="13"/>
      <c r="D645" s="12"/>
      <c r="E645" s="1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12"/>
      <c r="C646" s="13"/>
      <c r="D646" s="12"/>
      <c r="E646" s="1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12"/>
      <c r="C647" s="13"/>
      <c r="D647" s="12"/>
      <c r="E647" s="1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12"/>
      <c r="C648" s="13"/>
      <c r="D648" s="12"/>
      <c r="E648" s="1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12"/>
      <c r="C649" s="13"/>
      <c r="D649" s="12"/>
      <c r="E649" s="1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12"/>
      <c r="C650" s="13"/>
      <c r="D650" s="12"/>
      <c r="E650" s="1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12"/>
      <c r="C651" s="13"/>
      <c r="D651" s="12"/>
      <c r="E651" s="1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12"/>
      <c r="C652" s="13"/>
      <c r="D652" s="12"/>
      <c r="E652" s="1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12"/>
      <c r="C653" s="13"/>
      <c r="D653" s="12"/>
      <c r="E653" s="1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12"/>
      <c r="C654" s="13"/>
      <c r="D654" s="12"/>
      <c r="E654" s="1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12"/>
      <c r="C655" s="13"/>
      <c r="D655" s="12"/>
      <c r="E655" s="1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12"/>
      <c r="C656" s="13"/>
      <c r="D656" s="12"/>
      <c r="E656" s="1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12"/>
      <c r="C657" s="13"/>
      <c r="D657" s="12"/>
      <c r="E657" s="1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12"/>
      <c r="C658" s="13"/>
      <c r="D658" s="12"/>
      <c r="E658" s="1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12"/>
      <c r="C659" s="13"/>
      <c r="D659" s="12"/>
      <c r="E659" s="1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12"/>
      <c r="C660" s="13"/>
      <c r="D660" s="12"/>
      <c r="E660" s="1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12"/>
      <c r="C661" s="13"/>
      <c r="D661" s="12"/>
      <c r="E661" s="1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12"/>
      <c r="C662" s="13"/>
      <c r="D662" s="12"/>
      <c r="E662" s="1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12"/>
      <c r="C663" s="13"/>
      <c r="D663" s="12"/>
      <c r="E663" s="1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12"/>
      <c r="C664" s="13"/>
      <c r="D664" s="12"/>
      <c r="E664" s="1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12"/>
      <c r="C665" s="13"/>
      <c r="D665" s="12"/>
      <c r="E665" s="1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12"/>
      <c r="C666" s="13"/>
      <c r="D666" s="12"/>
      <c r="E666" s="1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12"/>
      <c r="C667" s="13"/>
      <c r="D667" s="12"/>
      <c r="E667" s="1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12"/>
      <c r="C668" s="13"/>
      <c r="D668" s="12"/>
      <c r="E668" s="1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12"/>
      <c r="C669" s="13"/>
      <c r="D669" s="12"/>
      <c r="E669" s="1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12"/>
      <c r="C670" s="13"/>
      <c r="D670" s="12"/>
      <c r="E670" s="1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12"/>
      <c r="C671" s="13"/>
      <c r="D671" s="12"/>
      <c r="E671" s="1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12"/>
      <c r="C672" s="13"/>
      <c r="D672" s="12"/>
      <c r="E672" s="1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12"/>
      <c r="C673" s="13"/>
      <c r="D673" s="12"/>
      <c r="E673" s="1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12"/>
      <c r="C674" s="13"/>
      <c r="D674" s="12"/>
      <c r="E674" s="1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12"/>
      <c r="C675" s="13"/>
      <c r="D675" s="12"/>
      <c r="E675" s="1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12"/>
      <c r="C676" s="13"/>
      <c r="D676" s="12"/>
      <c r="E676" s="1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12"/>
      <c r="C677" s="13"/>
      <c r="D677" s="12"/>
      <c r="E677" s="1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12"/>
      <c r="C678" s="13"/>
      <c r="D678" s="12"/>
      <c r="E678" s="1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12"/>
      <c r="C679" s="13"/>
      <c r="D679" s="12"/>
      <c r="E679" s="1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12"/>
      <c r="C680" s="13"/>
      <c r="D680" s="12"/>
      <c r="E680" s="1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12"/>
      <c r="C681" s="13"/>
      <c r="D681" s="12"/>
      <c r="E681" s="1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12"/>
      <c r="C682" s="13"/>
      <c r="D682" s="12"/>
      <c r="E682" s="1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12"/>
      <c r="C683" s="13"/>
      <c r="D683" s="12"/>
      <c r="E683" s="1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12"/>
      <c r="C684" s="13"/>
      <c r="D684" s="12"/>
      <c r="E684" s="1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12"/>
      <c r="C685" s="13"/>
      <c r="D685" s="12"/>
      <c r="E685" s="1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12"/>
      <c r="C686" s="13"/>
      <c r="D686" s="12"/>
      <c r="E686" s="1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12"/>
      <c r="C687" s="13"/>
      <c r="D687" s="12"/>
      <c r="E687" s="1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12"/>
      <c r="C688" s="13"/>
      <c r="D688" s="12"/>
      <c r="E688" s="1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12"/>
      <c r="C689" s="13"/>
      <c r="D689" s="12"/>
      <c r="E689" s="1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12"/>
      <c r="C690" s="13"/>
      <c r="D690" s="12"/>
      <c r="E690" s="1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12"/>
      <c r="C691" s="13"/>
      <c r="D691" s="12"/>
      <c r="E691" s="1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12"/>
      <c r="C692" s="13"/>
      <c r="D692" s="12"/>
      <c r="E692" s="1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12"/>
      <c r="C693" s="13"/>
      <c r="D693" s="12"/>
      <c r="E693" s="1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12"/>
      <c r="C694" s="13"/>
      <c r="D694" s="12"/>
      <c r="E694" s="1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12"/>
      <c r="C695" s="13"/>
      <c r="D695" s="12"/>
      <c r="E695" s="1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12"/>
      <c r="C696" s="13"/>
      <c r="D696" s="12"/>
      <c r="E696" s="1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12"/>
      <c r="C697" s="13"/>
      <c r="D697" s="12"/>
      <c r="E697" s="1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12"/>
      <c r="C698" s="13"/>
      <c r="D698" s="12"/>
      <c r="E698" s="1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12"/>
      <c r="C699" s="13"/>
      <c r="D699" s="12"/>
      <c r="E699" s="1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12"/>
      <c r="C700" s="13"/>
      <c r="D700" s="12"/>
      <c r="E700" s="1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12"/>
      <c r="C701" s="13"/>
      <c r="D701" s="12"/>
      <c r="E701" s="1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12"/>
      <c r="C702" s="13"/>
      <c r="D702" s="12"/>
      <c r="E702" s="1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12"/>
      <c r="C703" s="13"/>
      <c r="D703" s="12"/>
      <c r="E703" s="1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12"/>
      <c r="C704" s="13"/>
      <c r="D704" s="12"/>
      <c r="E704" s="1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12"/>
      <c r="C705" s="13"/>
      <c r="D705" s="12"/>
      <c r="E705" s="1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12"/>
      <c r="C706" s="13"/>
      <c r="D706" s="12"/>
      <c r="E706" s="1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12"/>
      <c r="C707" s="13"/>
      <c r="D707" s="12"/>
      <c r="E707" s="1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12"/>
      <c r="C708" s="13"/>
      <c r="D708" s="12"/>
      <c r="E708" s="1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12"/>
      <c r="C709" s="13"/>
      <c r="D709" s="12"/>
      <c r="E709" s="1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12"/>
      <c r="C710" s="13"/>
      <c r="D710" s="12"/>
      <c r="E710" s="1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12"/>
      <c r="C711" s="13"/>
      <c r="D711" s="12"/>
      <c r="E711" s="1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12"/>
      <c r="C712" s="13"/>
      <c r="D712" s="12"/>
      <c r="E712" s="1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12"/>
      <c r="C713" s="13"/>
      <c r="D713" s="12"/>
      <c r="E713" s="1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12"/>
      <c r="C714" s="13"/>
      <c r="D714" s="12"/>
      <c r="E714" s="1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12"/>
      <c r="C715" s="13"/>
      <c r="D715" s="12"/>
      <c r="E715" s="1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12"/>
      <c r="C716" s="13"/>
      <c r="D716" s="12"/>
      <c r="E716" s="1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12"/>
      <c r="C717" s="13"/>
      <c r="D717" s="12"/>
      <c r="E717" s="1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12"/>
      <c r="C718" s="13"/>
      <c r="D718" s="12"/>
      <c r="E718" s="1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12"/>
      <c r="C719" s="13"/>
      <c r="D719" s="12"/>
      <c r="E719" s="1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12"/>
      <c r="C720" s="13"/>
      <c r="D720" s="12"/>
      <c r="E720" s="1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12"/>
      <c r="C721" s="13"/>
      <c r="D721" s="12"/>
      <c r="E721" s="1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12"/>
      <c r="C722" s="13"/>
      <c r="D722" s="12"/>
      <c r="E722" s="1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12"/>
      <c r="C723" s="13"/>
      <c r="D723" s="12"/>
      <c r="E723" s="1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12"/>
      <c r="C724" s="13"/>
      <c r="D724" s="12"/>
      <c r="E724" s="1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12"/>
      <c r="C725" s="13"/>
      <c r="D725" s="12"/>
      <c r="E725" s="1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12"/>
      <c r="C726" s="13"/>
      <c r="D726" s="12"/>
      <c r="E726" s="1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12"/>
      <c r="C727" s="13"/>
      <c r="D727" s="12"/>
      <c r="E727" s="1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12"/>
      <c r="C728" s="13"/>
      <c r="D728" s="12"/>
      <c r="E728" s="1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12"/>
      <c r="C729" s="13"/>
      <c r="D729" s="12"/>
      <c r="E729" s="1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12"/>
      <c r="C730" s="13"/>
      <c r="D730" s="12"/>
      <c r="E730" s="1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12"/>
      <c r="C731" s="13"/>
      <c r="D731" s="12"/>
      <c r="E731" s="1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12"/>
      <c r="C732" s="13"/>
      <c r="D732" s="12"/>
      <c r="E732" s="1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12"/>
      <c r="C733" s="13"/>
      <c r="D733" s="12"/>
      <c r="E733" s="1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12"/>
      <c r="C734" s="13"/>
      <c r="D734" s="12"/>
      <c r="E734" s="1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12"/>
      <c r="C735" s="13"/>
      <c r="D735" s="12"/>
      <c r="E735" s="1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12"/>
      <c r="C736" s="13"/>
      <c r="D736" s="12"/>
      <c r="E736" s="1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12"/>
      <c r="C737" s="13"/>
      <c r="D737" s="12"/>
      <c r="E737" s="1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12"/>
      <c r="C738" s="13"/>
      <c r="D738" s="12"/>
      <c r="E738" s="1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12"/>
      <c r="C739" s="13"/>
      <c r="D739" s="12"/>
      <c r="E739" s="1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12"/>
      <c r="C740" s="13"/>
      <c r="D740" s="12"/>
      <c r="E740" s="1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12"/>
      <c r="C741" s="13"/>
      <c r="D741" s="12"/>
      <c r="E741" s="1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12"/>
      <c r="C742" s="13"/>
      <c r="D742" s="12"/>
      <c r="E742" s="1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12"/>
      <c r="C743" s="13"/>
      <c r="D743" s="12"/>
      <c r="E743" s="1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12"/>
      <c r="C744" s="13"/>
      <c r="D744" s="12"/>
      <c r="E744" s="1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12"/>
      <c r="C745" s="13"/>
      <c r="D745" s="12"/>
      <c r="E745" s="1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12"/>
      <c r="C746" s="13"/>
      <c r="D746" s="12"/>
      <c r="E746" s="1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12"/>
      <c r="C747" s="13"/>
      <c r="D747" s="12"/>
      <c r="E747" s="1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12"/>
      <c r="C748" s="13"/>
      <c r="D748" s="12"/>
      <c r="E748" s="1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12"/>
      <c r="C749" s="13"/>
      <c r="D749" s="12"/>
      <c r="E749" s="1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12"/>
      <c r="C750" s="13"/>
      <c r="D750" s="12"/>
      <c r="E750" s="1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12"/>
      <c r="C751" s="13"/>
      <c r="D751" s="12"/>
      <c r="E751" s="1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12"/>
      <c r="C752" s="13"/>
      <c r="D752" s="12"/>
      <c r="E752" s="1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12"/>
      <c r="C753" s="13"/>
      <c r="D753" s="12"/>
      <c r="E753" s="1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12"/>
      <c r="C754" s="13"/>
      <c r="D754" s="12"/>
      <c r="E754" s="1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12"/>
      <c r="C755" s="13"/>
      <c r="D755" s="12"/>
      <c r="E755" s="1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12"/>
      <c r="C756" s="13"/>
      <c r="D756" s="12"/>
      <c r="E756" s="1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12"/>
      <c r="C757" s="13"/>
      <c r="D757" s="12"/>
      <c r="E757" s="1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12"/>
      <c r="C758" s="13"/>
      <c r="D758" s="12"/>
      <c r="E758" s="1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12"/>
      <c r="C759" s="13"/>
      <c r="D759" s="12"/>
      <c r="E759" s="1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12"/>
      <c r="C760" s="13"/>
      <c r="D760" s="12"/>
      <c r="E760" s="1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12"/>
      <c r="C761" s="13"/>
      <c r="D761" s="12"/>
      <c r="E761" s="1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12"/>
      <c r="C762" s="13"/>
      <c r="D762" s="12"/>
      <c r="E762" s="1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12"/>
      <c r="C763" s="13"/>
      <c r="D763" s="12"/>
      <c r="E763" s="1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12"/>
      <c r="C764" s="13"/>
      <c r="D764" s="12"/>
      <c r="E764" s="1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12"/>
      <c r="C765" s="13"/>
      <c r="D765" s="12"/>
      <c r="E765" s="1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12"/>
      <c r="C766" s="13"/>
      <c r="D766" s="12"/>
      <c r="E766" s="1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12"/>
      <c r="C767" s="13"/>
      <c r="D767" s="12"/>
      <c r="E767" s="1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12"/>
      <c r="C768" s="13"/>
      <c r="D768" s="12"/>
      <c r="E768" s="1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12"/>
      <c r="C769" s="13"/>
      <c r="D769" s="12"/>
      <c r="E769" s="1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12"/>
      <c r="C770" s="13"/>
      <c r="D770" s="12"/>
      <c r="E770" s="1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12"/>
      <c r="C771" s="13"/>
      <c r="D771" s="12"/>
      <c r="E771" s="1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12"/>
      <c r="C772" s="13"/>
      <c r="D772" s="12"/>
      <c r="E772" s="1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12"/>
      <c r="C773" s="13"/>
      <c r="D773" s="12"/>
      <c r="E773" s="1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12"/>
      <c r="C774" s="13"/>
      <c r="D774" s="12"/>
      <c r="E774" s="1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12"/>
      <c r="C775" s="13"/>
      <c r="D775" s="12"/>
      <c r="E775" s="1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12"/>
      <c r="C776" s="13"/>
      <c r="D776" s="12"/>
      <c r="E776" s="1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12"/>
      <c r="C777" s="13"/>
      <c r="D777" s="12"/>
      <c r="E777" s="1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12"/>
      <c r="C778" s="13"/>
      <c r="D778" s="12"/>
      <c r="E778" s="1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12"/>
      <c r="C779" s="13"/>
      <c r="D779" s="12"/>
      <c r="E779" s="1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12"/>
      <c r="C780" s="13"/>
      <c r="D780" s="12"/>
      <c r="E780" s="1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12"/>
      <c r="C781" s="13"/>
      <c r="D781" s="12"/>
      <c r="E781" s="1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12"/>
      <c r="C782" s="13"/>
      <c r="D782" s="12"/>
      <c r="E782" s="1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12"/>
      <c r="C783" s="13"/>
      <c r="D783" s="12"/>
      <c r="E783" s="1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12"/>
      <c r="C784" s="13"/>
      <c r="D784" s="12"/>
      <c r="E784" s="1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12"/>
      <c r="C785" s="13"/>
      <c r="D785" s="12"/>
      <c r="E785" s="1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12"/>
      <c r="C786" s="13"/>
      <c r="D786" s="12"/>
      <c r="E786" s="1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12"/>
      <c r="C787" s="13"/>
      <c r="D787" s="12"/>
      <c r="E787" s="1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12"/>
      <c r="C788" s="13"/>
      <c r="D788" s="12"/>
      <c r="E788" s="1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12"/>
      <c r="C789" s="13"/>
      <c r="D789" s="12"/>
      <c r="E789" s="1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12"/>
      <c r="C790" s="13"/>
      <c r="D790" s="12"/>
      <c r="E790" s="1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12"/>
      <c r="C791" s="13"/>
      <c r="D791" s="12"/>
      <c r="E791" s="1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12"/>
      <c r="C792" s="13"/>
      <c r="D792" s="12"/>
      <c r="E792" s="1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12"/>
      <c r="C793" s="13"/>
      <c r="D793" s="12"/>
      <c r="E793" s="1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12"/>
      <c r="C794" s="13"/>
      <c r="D794" s="12"/>
      <c r="E794" s="1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12"/>
      <c r="C795" s="13"/>
      <c r="D795" s="12"/>
      <c r="E795" s="1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12"/>
      <c r="C796" s="13"/>
      <c r="D796" s="12"/>
      <c r="E796" s="1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12"/>
      <c r="C797" s="13"/>
      <c r="D797" s="12"/>
      <c r="E797" s="1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12"/>
      <c r="C798" s="13"/>
      <c r="D798" s="12"/>
      <c r="E798" s="1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12"/>
      <c r="C799" s="13"/>
      <c r="D799" s="12"/>
      <c r="E799" s="1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12"/>
      <c r="C800" s="13"/>
      <c r="D800" s="12"/>
      <c r="E800" s="1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12"/>
      <c r="C801" s="13"/>
      <c r="D801" s="12"/>
      <c r="E801" s="1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12"/>
      <c r="C802" s="13"/>
      <c r="D802" s="12"/>
      <c r="E802" s="1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12"/>
      <c r="C803" s="13"/>
      <c r="D803" s="12"/>
      <c r="E803" s="1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12"/>
      <c r="C804" s="13"/>
      <c r="D804" s="12"/>
      <c r="E804" s="1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12"/>
      <c r="C805" s="13"/>
      <c r="D805" s="12"/>
      <c r="E805" s="1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12"/>
      <c r="C806" s="13"/>
      <c r="D806" s="12"/>
      <c r="E806" s="1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12"/>
      <c r="C807" s="13"/>
      <c r="D807" s="12"/>
      <c r="E807" s="1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12"/>
      <c r="C808" s="13"/>
      <c r="D808" s="12"/>
      <c r="E808" s="1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12"/>
      <c r="C809" s="13"/>
      <c r="D809" s="12"/>
      <c r="E809" s="1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12"/>
      <c r="C810" s="13"/>
      <c r="D810" s="12"/>
      <c r="E810" s="1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12"/>
      <c r="C811" s="13"/>
      <c r="D811" s="12"/>
      <c r="E811" s="1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12"/>
      <c r="C812" s="13"/>
      <c r="D812" s="12"/>
      <c r="E812" s="1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12"/>
      <c r="C813" s="13"/>
      <c r="D813" s="12"/>
      <c r="E813" s="1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12"/>
      <c r="C814" s="13"/>
      <c r="D814" s="12"/>
      <c r="E814" s="1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12"/>
      <c r="C815" s="13"/>
      <c r="D815" s="12"/>
      <c r="E815" s="1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12"/>
      <c r="C816" s="13"/>
      <c r="D816" s="12"/>
      <c r="E816" s="1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12"/>
      <c r="C817" s="13"/>
      <c r="D817" s="12"/>
      <c r="E817" s="1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12"/>
      <c r="C818" s="13"/>
      <c r="D818" s="12"/>
      <c r="E818" s="1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12"/>
      <c r="C819" s="13"/>
      <c r="D819" s="12"/>
      <c r="E819" s="1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12"/>
      <c r="C820" s="13"/>
      <c r="D820" s="12"/>
      <c r="E820" s="1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12"/>
      <c r="C821" s="13"/>
      <c r="D821" s="12"/>
      <c r="E821" s="1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12"/>
      <c r="C822" s="13"/>
      <c r="D822" s="12"/>
      <c r="E822" s="1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12"/>
      <c r="C823" s="13"/>
      <c r="D823" s="12"/>
      <c r="E823" s="1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12"/>
      <c r="C824" s="13"/>
      <c r="D824" s="12"/>
      <c r="E824" s="1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12"/>
      <c r="C825" s="13"/>
      <c r="D825" s="12"/>
      <c r="E825" s="1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12"/>
      <c r="C826" s="13"/>
      <c r="D826" s="12"/>
      <c r="E826" s="1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12"/>
      <c r="C827" s="13"/>
      <c r="D827" s="12"/>
      <c r="E827" s="1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12"/>
      <c r="C828" s="13"/>
      <c r="D828" s="12"/>
      <c r="E828" s="1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12"/>
      <c r="C829" s="13"/>
      <c r="D829" s="12"/>
      <c r="E829" s="1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12"/>
      <c r="C830" s="13"/>
      <c r="D830" s="12"/>
      <c r="E830" s="1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12"/>
      <c r="C831" s="13"/>
      <c r="D831" s="12"/>
      <c r="E831" s="1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12"/>
      <c r="C832" s="13"/>
      <c r="D832" s="12"/>
      <c r="E832" s="1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12"/>
      <c r="C833" s="13"/>
      <c r="D833" s="12"/>
      <c r="E833" s="1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12"/>
      <c r="C834" s="13"/>
      <c r="D834" s="12"/>
      <c r="E834" s="1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12"/>
      <c r="C835" s="13"/>
      <c r="D835" s="12"/>
      <c r="E835" s="1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12"/>
      <c r="C836" s="13"/>
      <c r="D836" s="12"/>
      <c r="E836" s="1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12"/>
      <c r="C837" s="13"/>
      <c r="D837" s="12"/>
      <c r="E837" s="1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12"/>
      <c r="C838" s="13"/>
      <c r="D838" s="12"/>
      <c r="E838" s="1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12"/>
      <c r="C839" s="13"/>
      <c r="D839" s="12"/>
      <c r="E839" s="1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12"/>
      <c r="C840" s="13"/>
      <c r="D840" s="12"/>
      <c r="E840" s="1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12"/>
      <c r="C841" s="13"/>
      <c r="D841" s="12"/>
      <c r="E841" s="1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12"/>
      <c r="C842" s="13"/>
      <c r="D842" s="12"/>
      <c r="E842" s="1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12"/>
      <c r="C843" s="13"/>
      <c r="D843" s="12"/>
      <c r="E843" s="1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12"/>
      <c r="C844" s="13"/>
      <c r="D844" s="12"/>
      <c r="E844" s="1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12"/>
      <c r="C845" s="13"/>
      <c r="D845" s="12"/>
      <c r="E845" s="1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12"/>
      <c r="C846" s="13"/>
      <c r="D846" s="12"/>
      <c r="E846" s="1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12"/>
      <c r="C847" s="13"/>
      <c r="D847" s="12"/>
      <c r="E847" s="1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12"/>
      <c r="C848" s="13"/>
      <c r="D848" s="12"/>
      <c r="E848" s="1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12"/>
      <c r="C849" s="13"/>
      <c r="D849" s="12"/>
      <c r="E849" s="1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12"/>
      <c r="C850" s="13"/>
      <c r="D850" s="12"/>
      <c r="E850" s="1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12"/>
      <c r="C851" s="13"/>
      <c r="D851" s="12"/>
      <c r="E851" s="1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12"/>
      <c r="C852" s="13"/>
      <c r="D852" s="12"/>
      <c r="E852" s="1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12"/>
      <c r="C853" s="13"/>
      <c r="D853" s="12"/>
      <c r="E853" s="1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12"/>
      <c r="C854" s="13"/>
      <c r="D854" s="12"/>
      <c r="E854" s="1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12"/>
      <c r="C855" s="13"/>
      <c r="D855" s="12"/>
      <c r="E855" s="1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12"/>
      <c r="C856" s="13"/>
      <c r="D856" s="12"/>
      <c r="E856" s="1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12"/>
      <c r="C857" s="13"/>
      <c r="D857" s="12"/>
      <c r="E857" s="1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12"/>
      <c r="C858" s="13"/>
      <c r="D858" s="12"/>
      <c r="E858" s="1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12"/>
      <c r="C859" s="13"/>
      <c r="D859" s="12"/>
      <c r="E859" s="1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12"/>
      <c r="C860" s="13"/>
      <c r="D860" s="12"/>
      <c r="E860" s="1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12"/>
      <c r="C861" s="13"/>
      <c r="D861" s="12"/>
      <c r="E861" s="1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12"/>
      <c r="C862" s="13"/>
      <c r="D862" s="12"/>
      <c r="E862" s="1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12"/>
      <c r="C863" s="13"/>
      <c r="D863" s="12"/>
      <c r="E863" s="1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12"/>
      <c r="C864" s="13"/>
      <c r="D864" s="12"/>
      <c r="E864" s="1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12"/>
      <c r="C865" s="13"/>
      <c r="D865" s="12"/>
      <c r="E865" s="1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12"/>
      <c r="C866" s="13"/>
      <c r="D866" s="12"/>
      <c r="E866" s="1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12"/>
      <c r="C867" s="13"/>
      <c r="D867" s="12"/>
      <c r="E867" s="1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12"/>
      <c r="C868" s="13"/>
      <c r="D868" s="12"/>
      <c r="E868" s="1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12"/>
      <c r="C869" s="13"/>
      <c r="D869" s="12"/>
      <c r="E869" s="1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12"/>
      <c r="C870" s="13"/>
      <c r="D870" s="12"/>
      <c r="E870" s="1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12"/>
      <c r="C871" s="13"/>
      <c r="D871" s="12"/>
      <c r="E871" s="1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12"/>
      <c r="C872" s="13"/>
      <c r="D872" s="12"/>
      <c r="E872" s="1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12"/>
      <c r="C873" s="13"/>
      <c r="D873" s="12"/>
      <c r="E873" s="1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12"/>
      <c r="C874" s="13"/>
      <c r="D874" s="12"/>
      <c r="E874" s="1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12"/>
      <c r="C875" s="13"/>
      <c r="D875" s="12"/>
      <c r="E875" s="1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12"/>
      <c r="C876" s="13"/>
      <c r="D876" s="12"/>
      <c r="E876" s="1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12"/>
      <c r="C877" s="13"/>
      <c r="D877" s="12"/>
      <c r="E877" s="1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12"/>
      <c r="C878" s="13"/>
      <c r="D878" s="12"/>
      <c r="E878" s="1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12"/>
      <c r="C879" s="13"/>
      <c r="D879" s="12"/>
      <c r="E879" s="1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12"/>
      <c r="C880" s="13"/>
      <c r="D880" s="12"/>
      <c r="E880" s="1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12"/>
      <c r="C881" s="13"/>
      <c r="D881" s="12"/>
      <c r="E881" s="1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12"/>
      <c r="C882" s="13"/>
      <c r="D882" s="12"/>
      <c r="E882" s="1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12"/>
      <c r="C883" s="13"/>
      <c r="D883" s="12"/>
      <c r="E883" s="1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12"/>
      <c r="C884" s="13"/>
      <c r="D884" s="12"/>
      <c r="E884" s="1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12"/>
      <c r="C885" s="13"/>
      <c r="D885" s="12"/>
      <c r="E885" s="1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12"/>
      <c r="C886" s="13"/>
      <c r="D886" s="12"/>
      <c r="E886" s="1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12"/>
      <c r="C887" s="13"/>
      <c r="D887" s="12"/>
      <c r="E887" s="1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12"/>
      <c r="C888" s="13"/>
      <c r="D888" s="12"/>
      <c r="E888" s="1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12"/>
      <c r="C889" s="13"/>
      <c r="D889" s="12"/>
      <c r="E889" s="1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12"/>
      <c r="C890" s="13"/>
      <c r="D890" s="12"/>
      <c r="E890" s="1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12"/>
      <c r="C891" s="13"/>
      <c r="D891" s="12"/>
      <c r="E891" s="1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12"/>
      <c r="C892" s="13"/>
      <c r="D892" s="12"/>
      <c r="E892" s="1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12"/>
      <c r="C893" s="13"/>
      <c r="D893" s="12"/>
      <c r="E893" s="1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12"/>
      <c r="C894" s="13"/>
      <c r="D894" s="12"/>
      <c r="E894" s="1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12"/>
      <c r="C895" s="13"/>
      <c r="D895" s="12"/>
      <c r="E895" s="1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12"/>
      <c r="C896" s="13"/>
      <c r="D896" s="12"/>
      <c r="E896" s="1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12"/>
      <c r="C897" s="13"/>
      <c r="D897" s="12"/>
      <c r="E897" s="1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12"/>
      <c r="C898" s="13"/>
      <c r="D898" s="12"/>
      <c r="E898" s="1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12"/>
      <c r="C899" s="13"/>
      <c r="D899" s="12"/>
      <c r="E899" s="1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12"/>
      <c r="C900" s="13"/>
      <c r="D900" s="12"/>
      <c r="E900" s="1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12"/>
      <c r="C901" s="13"/>
      <c r="D901" s="12"/>
      <c r="E901" s="1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12"/>
      <c r="C902" s="13"/>
      <c r="D902" s="12"/>
      <c r="E902" s="1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12"/>
      <c r="C903" s="13"/>
      <c r="D903" s="12"/>
      <c r="E903" s="1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12"/>
      <c r="C904" s="13"/>
      <c r="D904" s="12"/>
      <c r="E904" s="1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12"/>
      <c r="C905" s="13"/>
      <c r="D905" s="12"/>
      <c r="E905" s="1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12"/>
      <c r="C906" s="13"/>
      <c r="D906" s="12"/>
      <c r="E906" s="1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12"/>
      <c r="C907" s="13"/>
      <c r="D907" s="12"/>
      <c r="E907" s="1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12"/>
      <c r="C908" s="13"/>
      <c r="D908" s="12"/>
      <c r="E908" s="1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12"/>
      <c r="C909" s="13"/>
      <c r="D909" s="12"/>
      <c r="E909" s="1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12"/>
      <c r="C910" s="13"/>
      <c r="D910" s="12"/>
      <c r="E910" s="1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12"/>
      <c r="C911" s="13"/>
      <c r="D911" s="12"/>
      <c r="E911" s="1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12"/>
      <c r="C912" s="13"/>
      <c r="D912" s="12"/>
      <c r="E912" s="1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12"/>
      <c r="C913" s="13"/>
      <c r="D913" s="12"/>
      <c r="E913" s="1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12"/>
      <c r="C914" s="13"/>
      <c r="D914" s="12"/>
      <c r="E914" s="1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12"/>
      <c r="C915" s="13"/>
      <c r="D915" s="12"/>
      <c r="E915" s="1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12"/>
      <c r="C916" s="13"/>
      <c r="D916" s="12"/>
      <c r="E916" s="1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12"/>
      <c r="C917" s="13"/>
      <c r="D917" s="12"/>
      <c r="E917" s="1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12"/>
      <c r="C918" s="13"/>
      <c r="D918" s="12"/>
      <c r="E918" s="1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12"/>
      <c r="C919" s="13"/>
      <c r="D919" s="12"/>
      <c r="E919" s="1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12"/>
      <c r="C920" s="13"/>
      <c r="D920" s="12"/>
      <c r="E920" s="1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12"/>
      <c r="C921" s="13"/>
      <c r="D921" s="12"/>
      <c r="E921" s="1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12"/>
      <c r="C922" s="13"/>
      <c r="D922" s="12"/>
      <c r="E922" s="1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12"/>
      <c r="C923" s="13"/>
      <c r="D923" s="12"/>
      <c r="E923" s="1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12"/>
      <c r="C924" s="13"/>
      <c r="D924" s="12"/>
      <c r="E924" s="1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12"/>
      <c r="C925" s="13"/>
      <c r="D925" s="12"/>
      <c r="E925" s="1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12"/>
      <c r="C926" s="13"/>
      <c r="D926" s="12"/>
      <c r="E926" s="1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12"/>
      <c r="C927" s="13"/>
      <c r="D927" s="12"/>
      <c r="E927" s="1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12"/>
      <c r="C928" s="13"/>
      <c r="D928" s="12"/>
      <c r="E928" s="1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12"/>
      <c r="C929" s="13"/>
      <c r="D929" s="12"/>
      <c r="E929" s="1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12"/>
      <c r="C930" s="13"/>
      <c r="D930" s="12"/>
      <c r="E930" s="1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12"/>
      <c r="C931" s="13"/>
      <c r="D931" s="12"/>
      <c r="E931" s="1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12"/>
      <c r="C932" s="13"/>
      <c r="D932" s="12"/>
      <c r="E932" s="1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12"/>
      <c r="C933" s="13"/>
      <c r="D933" s="12"/>
      <c r="E933" s="1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12"/>
      <c r="C934" s="13"/>
      <c r="D934" s="12"/>
      <c r="E934" s="1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12"/>
      <c r="C935" s="13"/>
      <c r="D935" s="12"/>
      <c r="E935" s="1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12"/>
      <c r="C936" s="13"/>
      <c r="D936" s="12"/>
      <c r="E936" s="1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12"/>
      <c r="C937" s="13"/>
      <c r="D937" s="12"/>
      <c r="E937" s="1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12"/>
      <c r="C938" s="13"/>
      <c r="D938" s="12"/>
      <c r="E938" s="1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12"/>
      <c r="C939" s="13"/>
      <c r="D939" s="12"/>
      <c r="E939" s="1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12"/>
      <c r="C940" s="13"/>
      <c r="D940" s="12"/>
      <c r="E940" s="1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12"/>
      <c r="C941" s="13"/>
      <c r="D941" s="12"/>
      <c r="E941" s="1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12"/>
      <c r="C942" s="13"/>
      <c r="D942" s="12"/>
      <c r="E942" s="1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12"/>
      <c r="C943" s="13"/>
      <c r="D943" s="12"/>
      <c r="E943" s="1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12"/>
      <c r="C944" s="13"/>
      <c r="D944" s="12"/>
      <c r="E944" s="1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12"/>
      <c r="C945" s="13"/>
      <c r="D945" s="12"/>
      <c r="E945" s="1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12"/>
      <c r="C946" s="13"/>
      <c r="D946" s="12"/>
      <c r="E946" s="1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12"/>
      <c r="C947" s="13"/>
      <c r="D947" s="12"/>
      <c r="E947" s="1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12"/>
      <c r="C948" s="13"/>
      <c r="D948" s="12"/>
      <c r="E948" s="1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12"/>
      <c r="C949" s="13"/>
      <c r="D949" s="12"/>
      <c r="E949" s="1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12"/>
      <c r="C950" s="13"/>
      <c r="D950" s="12"/>
      <c r="E950" s="1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12"/>
      <c r="C951" s="13"/>
      <c r="D951" s="12"/>
      <c r="E951" s="1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12"/>
      <c r="C952" s="13"/>
      <c r="D952" s="12"/>
      <c r="E952" s="1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12"/>
      <c r="C953" s="13"/>
      <c r="D953" s="12"/>
      <c r="E953" s="1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12"/>
      <c r="C954" s="13"/>
      <c r="D954" s="12"/>
      <c r="E954" s="1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12"/>
      <c r="C955" s="13"/>
      <c r="D955" s="12"/>
      <c r="E955" s="1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12"/>
      <c r="C956" s="13"/>
      <c r="D956" s="12"/>
      <c r="E956" s="1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12"/>
      <c r="C957" s="13"/>
      <c r="D957" s="12"/>
      <c r="E957" s="1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12"/>
      <c r="C958" s="13"/>
      <c r="D958" s="12"/>
      <c r="E958" s="1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12"/>
      <c r="C959" s="13"/>
      <c r="D959" s="12"/>
      <c r="E959" s="1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12"/>
      <c r="C960" s="13"/>
      <c r="D960" s="12"/>
      <c r="E960" s="1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12"/>
      <c r="C961" s="13"/>
      <c r="D961" s="12"/>
      <c r="E961" s="1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12"/>
      <c r="C962" s="13"/>
      <c r="D962" s="12"/>
      <c r="E962" s="1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12"/>
      <c r="C963" s="13"/>
      <c r="D963" s="12"/>
      <c r="E963" s="1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12"/>
      <c r="C964" s="13"/>
      <c r="D964" s="12"/>
      <c r="E964" s="1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12"/>
      <c r="C965" s="13"/>
      <c r="D965" s="12"/>
      <c r="E965" s="1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12"/>
      <c r="C966" s="13"/>
      <c r="D966" s="12"/>
      <c r="E966" s="1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12"/>
      <c r="C967" s="13"/>
      <c r="D967" s="12"/>
      <c r="E967" s="1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12"/>
      <c r="C968" s="13"/>
      <c r="D968" s="12"/>
      <c r="E968" s="1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12"/>
      <c r="C969" s="13"/>
      <c r="D969" s="12"/>
      <c r="E969" s="1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12"/>
      <c r="C970" s="13"/>
      <c r="D970" s="12"/>
      <c r="E970" s="1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12"/>
      <c r="C971" s="13"/>
      <c r="D971" s="12"/>
      <c r="E971" s="1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12"/>
      <c r="C972" s="13"/>
      <c r="D972" s="12"/>
      <c r="E972" s="1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12"/>
      <c r="C973" s="13"/>
      <c r="D973" s="12"/>
      <c r="E973" s="1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12"/>
      <c r="C974" s="13"/>
      <c r="D974" s="12"/>
      <c r="E974" s="1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12"/>
      <c r="C975" s="13"/>
      <c r="D975" s="12"/>
      <c r="E975" s="1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12"/>
      <c r="C976" s="13"/>
      <c r="D976" s="12"/>
      <c r="E976" s="1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12"/>
      <c r="C977" s="13"/>
      <c r="D977" s="12"/>
      <c r="E977" s="1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12"/>
      <c r="C978" s="13"/>
      <c r="D978" s="12"/>
      <c r="E978" s="1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12"/>
      <c r="C979" s="13"/>
      <c r="D979" s="12"/>
      <c r="E979" s="1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12"/>
      <c r="C980" s="13"/>
      <c r="D980" s="12"/>
      <c r="E980" s="1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12"/>
      <c r="C981" s="13"/>
      <c r="D981" s="12"/>
      <c r="E981" s="1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12"/>
      <c r="C982" s="13"/>
      <c r="D982" s="12"/>
      <c r="E982" s="1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12"/>
      <c r="C983" s="13"/>
      <c r="D983" s="12"/>
      <c r="E983" s="1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12"/>
      <c r="C984" s="13"/>
      <c r="D984" s="12"/>
      <c r="E984" s="1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12"/>
      <c r="C985" s="13"/>
      <c r="D985" s="12"/>
      <c r="E985" s="1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12"/>
      <c r="C986" s="13"/>
      <c r="D986" s="12"/>
      <c r="E986" s="1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12"/>
      <c r="C987" s="13"/>
      <c r="D987" s="12"/>
      <c r="E987" s="1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12"/>
      <c r="C988" s="13"/>
      <c r="D988" s="12"/>
      <c r="E988" s="1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12"/>
      <c r="C989" s="13"/>
      <c r="D989" s="12"/>
      <c r="E989" s="1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12"/>
      <c r="C990" s="13"/>
      <c r="D990" s="12"/>
      <c r="E990" s="1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12"/>
      <c r="C991" s="13"/>
      <c r="D991" s="12"/>
      <c r="E991" s="1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</sheetData>
  <sheetProtection algorithmName="SHA-512" hashValue="A/sGmuTC3xr2OxDd3v7kcY8cFDvr0g4uTVQ1WX6NYOocD6cc5WI8ucxWnzmXMl9+4RWlwWCrDYYqlOdJTJo2Cw==" saltValue="Ab4u7Gv1fo3BJeeBn3JVdQ==" spinCount="100000" sheet="1" objects="1" scenarios="1"/>
  <mergeCells count="113">
    <mergeCell ref="B10:D11"/>
    <mergeCell ref="F10:G10"/>
    <mergeCell ref="H10:I10"/>
    <mergeCell ref="J10:K10"/>
    <mergeCell ref="L10:M10"/>
    <mergeCell ref="N10:O10"/>
    <mergeCell ref="B40:O40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6:G16"/>
    <mergeCell ref="H16:I16"/>
    <mergeCell ref="J16:K16"/>
    <mergeCell ref="L16:M16"/>
    <mergeCell ref="N16:O16"/>
    <mergeCell ref="B17:K17"/>
    <mergeCell ref="F14:G14"/>
    <mergeCell ref="H14:I14"/>
    <mergeCell ref="J14:K14"/>
    <mergeCell ref="L14:M14"/>
    <mergeCell ref="N14:O14"/>
    <mergeCell ref="B15:O15"/>
    <mergeCell ref="F18:G18"/>
    <mergeCell ref="H18:I18"/>
    <mergeCell ref="J18:K18"/>
    <mergeCell ref="L18:M18"/>
    <mergeCell ref="N18:O18"/>
    <mergeCell ref="F19:G19"/>
    <mergeCell ref="H19:I19"/>
    <mergeCell ref="J19:K19"/>
    <mergeCell ref="L19:M19"/>
    <mergeCell ref="N19:O19"/>
    <mergeCell ref="F20:G20"/>
    <mergeCell ref="H20:I20"/>
    <mergeCell ref="J20:K20"/>
    <mergeCell ref="L20:M20"/>
    <mergeCell ref="N20:O20"/>
    <mergeCell ref="F21:G21"/>
    <mergeCell ref="H21:I21"/>
    <mergeCell ref="J21:K21"/>
    <mergeCell ref="L21:M21"/>
    <mergeCell ref="N21:O21"/>
    <mergeCell ref="D25:E25"/>
    <mergeCell ref="F25:G25"/>
    <mergeCell ref="H25:I25"/>
    <mergeCell ref="J25:K25"/>
    <mergeCell ref="L25:M25"/>
    <mergeCell ref="B22:O22"/>
    <mergeCell ref="F23:G23"/>
    <mergeCell ref="H23:I23"/>
    <mergeCell ref="J23:K23"/>
    <mergeCell ref="L23:M23"/>
    <mergeCell ref="N23:O23"/>
    <mergeCell ref="N25:O25"/>
    <mergeCell ref="F26:G26"/>
    <mergeCell ref="F27:G27"/>
    <mergeCell ref="H27:I27"/>
    <mergeCell ref="J27:K27"/>
    <mergeCell ref="L27:M27"/>
    <mergeCell ref="N27:O27"/>
    <mergeCell ref="F24:G24"/>
    <mergeCell ref="H24:I24"/>
    <mergeCell ref="J24:K24"/>
    <mergeCell ref="L24:M24"/>
    <mergeCell ref="N24:O24"/>
    <mergeCell ref="F30:G30"/>
    <mergeCell ref="H30:I30"/>
    <mergeCell ref="J30:K30"/>
    <mergeCell ref="L30:M30"/>
    <mergeCell ref="N30:O30"/>
    <mergeCell ref="B31:O31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34:G34"/>
    <mergeCell ref="H34:I34"/>
    <mergeCell ref="J34:K34"/>
    <mergeCell ref="L34:M34"/>
    <mergeCell ref="N34:O34"/>
    <mergeCell ref="B35:O35"/>
    <mergeCell ref="F32:G32"/>
    <mergeCell ref="H32:I32"/>
    <mergeCell ref="J32:K32"/>
    <mergeCell ref="L32:M32"/>
    <mergeCell ref="N32:O32"/>
    <mergeCell ref="F33:G33"/>
    <mergeCell ref="H33:I33"/>
    <mergeCell ref="J33:K33"/>
    <mergeCell ref="L33:M33"/>
    <mergeCell ref="N33:O33"/>
    <mergeCell ref="B42:O42"/>
    <mergeCell ref="B41:O41"/>
    <mergeCell ref="B43:O43"/>
    <mergeCell ref="F36:G36"/>
    <mergeCell ref="H36:I36"/>
    <mergeCell ref="J36:K36"/>
    <mergeCell ref="L36:M36"/>
    <mergeCell ref="N36:O36"/>
    <mergeCell ref="A39:O3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Ekta Sheth</dc:creator>
  <cp:lastModifiedBy>Ekta Sheth</cp:lastModifiedBy>
  <dcterms:created xsi:type="dcterms:W3CDTF">2024-09-25T05:32:24Z</dcterms:created>
  <dcterms:modified xsi:type="dcterms:W3CDTF">2024-11-21T11:36:28Z</dcterms:modified>
</cp:coreProperties>
</file>